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n/Downloads/"/>
    </mc:Choice>
  </mc:AlternateContent>
  <xr:revisionPtr revIDLastSave="0" documentId="8_{032FAF3F-F994-CE43-97F1-90994BA68977}" xr6:coauthVersionLast="28" xr6:coauthVersionMax="28" xr10:uidLastSave="{00000000-0000-0000-0000-000000000000}"/>
  <bookViews>
    <workbookView xWindow="320" yWindow="4140" windowWidth="15600" windowHeight="10580" xr2:uid="{00000000-000D-0000-FFFF-FFFF00000000}"/>
  </bookViews>
  <sheets>
    <sheet name="Revenue Table" sheetId="2" r:id="rId1"/>
  </sheets>
  <calcPr calcId="171027"/>
</workbook>
</file>

<file path=xl/calcChain.xml><?xml version="1.0" encoding="utf-8"?>
<calcChain xmlns="http://schemas.openxmlformats.org/spreadsheetml/2006/main">
  <c r="D190" i="2" l="1"/>
  <c r="E140" i="2" l="1"/>
  <c r="J4" i="2"/>
  <c r="J5" i="2"/>
  <c r="E189" i="2"/>
  <c r="G189" i="2"/>
  <c r="E187" i="2"/>
  <c r="G187" i="2"/>
  <c r="E185" i="2"/>
  <c r="G185" i="2"/>
  <c r="E174" i="2"/>
  <c r="G174" i="2"/>
  <c r="E173" i="2"/>
  <c r="E207" i="2" l="1"/>
  <c r="E74" i="2" l="1"/>
  <c r="E54" i="2"/>
  <c r="G54" i="2"/>
  <c r="E208" i="2"/>
  <c r="G208" i="2"/>
  <c r="C21" i="2" l="1"/>
  <c r="C210" i="2" l="1"/>
  <c r="C199" i="2"/>
  <c r="C190" i="2"/>
  <c r="C171" i="2"/>
  <c r="C168" i="2"/>
  <c r="C153" i="2"/>
  <c r="C84" i="2"/>
  <c r="C80" i="2"/>
  <c r="C76" i="2"/>
  <c r="E68" i="2"/>
  <c r="C31" i="2"/>
  <c r="C26" i="2"/>
  <c r="C23" i="2"/>
  <c r="C7" i="2"/>
  <c r="E4" i="2"/>
  <c r="E9" i="2"/>
  <c r="E10" i="2"/>
  <c r="E11" i="2"/>
  <c r="E12" i="2"/>
  <c r="E15" i="2"/>
  <c r="E16" i="2"/>
  <c r="E17" i="2"/>
  <c r="E18" i="2"/>
  <c r="E19" i="2"/>
  <c r="E20" i="2"/>
  <c r="E21" i="2"/>
  <c r="E22" i="2"/>
  <c r="E25" i="2"/>
  <c r="E28" i="2"/>
  <c r="E30" i="2"/>
  <c r="E33" i="2"/>
  <c r="E34" i="2"/>
  <c r="E35" i="2"/>
  <c r="E36" i="2"/>
  <c r="E37" i="2"/>
  <c r="E38" i="2"/>
  <c r="E39" i="2"/>
  <c r="E40" i="2"/>
  <c r="E41" i="2"/>
  <c r="E42" i="2"/>
  <c r="E43" i="2"/>
  <c r="E44" i="2"/>
  <c r="E46" i="2"/>
  <c r="E47" i="2"/>
  <c r="E48" i="2"/>
  <c r="E50" i="2"/>
  <c r="E51" i="2"/>
  <c r="E52" i="2"/>
  <c r="E53" i="2"/>
  <c r="E55" i="2"/>
  <c r="E56" i="2"/>
  <c r="E57" i="2"/>
  <c r="E58" i="2"/>
  <c r="E60" i="2"/>
  <c r="E61" i="2"/>
  <c r="E62" i="2"/>
  <c r="E63" i="2"/>
  <c r="E64" i="2"/>
  <c r="E66" i="2"/>
  <c r="E67" i="2"/>
  <c r="E69" i="2"/>
  <c r="E70" i="2"/>
  <c r="E71" i="2"/>
  <c r="E72" i="2"/>
  <c r="E73" i="2"/>
  <c r="E78" i="2"/>
  <c r="E79" i="2"/>
  <c r="E82" i="2"/>
  <c r="E83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100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6" i="2"/>
  <c r="E138" i="2"/>
  <c r="E139" i="2"/>
  <c r="E141" i="2"/>
  <c r="E142" i="2"/>
  <c r="E143" i="2"/>
  <c r="E144" i="2"/>
  <c r="E145" i="2"/>
  <c r="E146" i="2"/>
  <c r="E147" i="2"/>
  <c r="E148" i="2"/>
  <c r="E149" i="2"/>
  <c r="E155" i="2"/>
  <c r="E156" i="2"/>
  <c r="E157" i="2"/>
  <c r="E158" i="2"/>
  <c r="E159" i="2"/>
  <c r="E160" i="2"/>
  <c r="E161" i="2"/>
  <c r="E162" i="2"/>
  <c r="E163" i="2"/>
  <c r="E165" i="2"/>
  <c r="E166" i="2"/>
  <c r="E167" i="2"/>
  <c r="E170" i="2"/>
  <c r="E176" i="2"/>
  <c r="E178" i="2"/>
  <c r="E180" i="2"/>
  <c r="E183" i="2"/>
  <c r="E184" i="2"/>
  <c r="E188" i="2"/>
  <c r="E192" i="2"/>
  <c r="E193" i="2"/>
  <c r="E194" i="2"/>
  <c r="E195" i="2"/>
  <c r="E196" i="2"/>
  <c r="E197" i="2"/>
  <c r="E201" i="2"/>
  <c r="E202" i="2"/>
  <c r="E203" i="2"/>
  <c r="E204" i="2"/>
  <c r="E205" i="2"/>
  <c r="E206" i="2"/>
  <c r="C212" i="2" l="1"/>
  <c r="G59" i="2"/>
  <c r="G164" i="2"/>
  <c r="G173" i="2"/>
  <c r="G175" i="2"/>
  <c r="G177" i="2"/>
  <c r="G203" i="2"/>
  <c r="D76" i="2" l="1"/>
  <c r="E76" i="2" l="1"/>
  <c r="D153" i="2"/>
  <c r="E153" i="2" l="1"/>
  <c r="D210" i="2"/>
  <c r="E210" i="2" l="1"/>
  <c r="D13" i="2"/>
  <c r="E13" i="2" l="1"/>
  <c r="D199" i="2"/>
  <c r="D171" i="2"/>
  <c r="D168" i="2"/>
  <c r="D84" i="2"/>
  <c r="D80" i="2"/>
  <c r="D31" i="2"/>
  <c r="D26" i="2"/>
  <c r="D23" i="2"/>
  <c r="J6" i="2" l="1"/>
  <c r="E84" i="2"/>
  <c r="E80" i="2"/>
  <c r="E171" i="2"/>
  <c r="E23" i="2"/>
  <c r="E26" i="2"/>
  <c r="E199" i="2"/>
  <c r="E190" i="2"/>
  <c r="E168" i="2"/>
  <c r="E31" i="2"/>
  <c r="E7" i="2" l="1"/>
  <c r="D212" i="2"/>
</calcChain>
</file>

<file path=xl/sharedStrings.xml><?xml version="1.0" encoding="utf-8"?>
<sst xmlns="http://schemas.openxmlformats.org/spreadsheetml/2006/main" count="225" uniqueCount="202">
  <si>
    <t>(436000) RENTAL INCOME</t>
  </si>
  <si>
    <t>(445014) SWORN WEIGHER</t>
  </si>
  <si>
    <t>(477001) PARKING FINES</t>
  </si>
  <si>
    <t>(477003) LIBRARY FINES</t>
  </si>
  <si>
    <t>(477011) TOBACCO FINES</t>
  </si>
  <si>
    <t>GRAND TOTAL</t>
  </si>
  <si>
    <t>GENERAL FUND REVENUE</t>
  </si>
  <si>
    <t>(414200) TAX TITLE REDEEMED</t>
  </si>
  <si>
    <t>(414500) TAX FORECLOSURE REDEMPTN</t>
  </si>
  <si>
    <t>PROPERTY TAXES</t>
  </si>
  <si>
    <t>(415000) MOTOR VEHICLE EXCISE TAX</t>
  </si>
  <si>
    <t>(466002) URBAN EXCISE DEVELOPMENT</t>
  </si>
  <si>
    <t>(468001) LOCAL MEALS EXCISE</t>
  </si>
  <si>
    <t>(468002) LOCAL OPTION ROOM EXCISE</t>
  </si>
  <si>
    <t>EXCISE TAXES</t>
  </si>
  <si>
    <t>(417001) INTEREST - PERSONAL PRO</t>
  </si>
  <si>
    <t>(417002) INTEREST - REAL ESTATE</t>
  </si>
  <si>
    <t>(417003) INTEREST - EXCISE TAX</t>
  </si>
  <si>
    <t>(417004) INTEREST - TAX TITLE</t>
  </si>
  <si>
    <t>(417006) PENALTIES TAX TITLE</t>
  </si>
  <si>
    <t>(417007) DEMAND &amp; PENALTIES TAX/EXC</t>
  </si>
  <si>
    <t>(417009) PENALTIES NON CRIMINAL DEM</t>
  </si>
  <si>
    <t>(417010) PENALTIES NON CRIMINAL LIE</t>
  </si>
  <si>
    <t>PENALTIES AND INTEREST ON TAXES</t>
  </si>
  <si>
    <t>(418000) PAYMENTS IN LIEU OF TAXES</t>
  </si>
  <si>
    <t>PILOT PAYMENTS</t>
  </si>
  <si>
    <t>(432017) RESIDENTIAL TRASH FE</t>
  </si>
  <si>
    <t>(432020) SANITATION FEES</t>
  </si>
  <si>
    <t>CHARGES - TRASH</t>
  </si>
  <si>
    <t>(432001) ADVERTISING FEES</t>
  </si>
  <si>
    <t>(432002) BUS CERTIFICATE</t>
  </si>
  <si>
    <t>(432003) CERT OF  LIENS</t>
  </si>
  <si>
    <t>(432004) CONDO APPL FEE</t>
  </si>
  <si>
    <t>(432005) CONSTABLE FEES</t>
  </si>
  <si>
    <t>(432006) COPIES OF RECORDS</t>
  </si>
  <si>
    <t xml:space="preserve">(432008)POLICE DETAIL SURCHARGE       </t>
  </si>
  <si>
    <t xml:space="preserve">(432008) FIRE DETAIL SURCHARGE         </t>
  </si>
  <si>
    <t xml:space="preserve">(432008) CUSTODIAL DETAIL SURCHARGE    </t>
  </si>
  <si>
    <t>(432009) FALSE ALARM FEE</t>
  </si>
  <si>
    <t>(432010) FINGERPRINTING FEES</t>
  </si>
  <si>
    <t>(432011) FIRE ALARM REIMB</t>
  </si>
  <si>
    <t>(432012) MISC FEES</t>
  </si>
  <si>
    <t>(432014) NOTARIZATION</t>
  </si>
  <si>
    <t>(432015) PARKING FINE CC FEE</t>
  </si>
  <si>
    <t>(432016) POLICE CRUISER FEES</t>
  </si>
  <si>
    <t>(432018) RETURNED CHECK FEE</t>
  </si>
  <si>
    <t>(432021) SMOKE DETECTOR INSP</t>
  </si>
  <si>
    <t>(432022) SPGA FEES</t>
  </si>
  <si>
    <t>(432023) WITNESS FEES</t>
  </si>
  <si>
    <t>(432028) CURB CUT FEE</t>
  </si>
  <si>
    <t>(432029) TEMPORARY NO PARKING SIGN</t>
  </si>
  <si>
    <t>(432033) TAXICAB REINSPECTION FEE</t>
  </si>
  <si>
    <t>(432035) POOL FEES</t>
  </si>
  <si>
    <t>(437002) BUS ROUTES REVENUE</t>
  </si>
  <si>
    <t>(437003) BUS SHELTER ADVERTISING RE</t>
  </si>
  <si>
    <t>(437006) E-RATE REIMBURSEMENT</t>
  </si>
  <si>
    <t>(437017) BIKE ADVERTISING FEE</t>
  </si>
  <si>
    <t>FEES</t>
  </si>
  <si>
    <t>(436100) BUILDING USE REVENUE</t>
  </si>
  <si>
    <t>RENTALS</t>
  </si>
  <si>
    <t>(437001) PLANNING AND ZONING/BOA RE</t>
  </si>
  <si>
    <t>(437004) COMMISSION ON MACHINES</t>
  </si>
  <si>
    <t>OTHER DEPARTMENT REVENUE</t>
  </si>
  <si>
    <t>(441001) CLUB RESTR LIC-7 DAY</t>
  </si>
  <si>
    <t>(441002) COMMON VICTUALLERS</t>
  </si>
  <si>
    <t>(441003) INNHOLDER LICENSE</t>
  </si>
  <si>
    <t>(441004) MALT &amp; WINES EDC INT</t>
  </si>
  <si>
    <t>(441005) MALT BEV &amp; WINE STOR</t>
  </si>
  <si>
    <t>(441006) MALT BEV/WINE RESTRN</t>
  </si>
  <si>
    <t>(441007) PACKAGE STORE LIC</t>
  </si>
  <si>
    <t>(441008) RESTAURANT LIC-LIQUR</t>
  </si>
  <si>
    <t>(441009) SPEC ALCOHOL LICENSE</t>
  </si>
  <si>
    <t>(442002) AUTO AMUSM'T DEVICE</t>
  </si>
  <si>
    <t>(442003) BILL/POOL/BOWL/ LIC</t>
  </si>
  <si>
    <t>(442004) BUILDERS LICENSE</t>
  </si>
  <si>
    <t>(442005) CLOSE OUT SALE</t>
  </si>
  <si>
    <t>(442006) CONSTABLES LICENSE</t>
  </si>
  <si>
    <t>(442008) DOG KENNEL LICENSE</t>
  </si>
  <si>
    <t>(442009) DOG LICENSE</t>
  </si>
  <si>
    <t>(442010) DRAINLAYER LICENSE</t>
  </si>
  <si>
    <t>(442011) ENTERTAINMENT LIC</t>
  </si>
  <si>
    <t>(442012) FUNERAL DIRECT LICS</t>
  </si>
  <si>
    <t>(442013) HAWKER/PEDDLER LICN</t>
  </si>
  <si>
    <t>(442014) JUNK DEALER LICENSE</t>
  </si>
  <si>
    <t>(442015) LIVERY/ LIMOUSINE</t>
  </si>
  <si>
    <t>(442016) LODGING  LICENSE</t>
  </si>
  <si>
    <t>(442018) MILK LICENSE</t>
  </si>
  <si>
    <t>(442019) MOVING VANS &amp; PODS</t>
  </si>
  <si>
    <t>(442020) OUTDOOR PARKING SPAC</t>
  </si>
  <si>
    <t>(442021) OUTDOOR SEATING</t>
  </si>
  <si>
    <t>(442022) PHYSICAL THER LICNSE</t>
  </si>
  <si>
    <t>(442023) PHYSICIANS/ OSTEOPTH</t>
  </si>
  <si>
    <t>(442024) SIGNS AND AWNING</t>
  </si>
  <si>
    <t>(442026) SWIM POOL LICENSE</t>
  </si>
  <si>
    <t>(442027) TAXI STAND LIC</t>
  </si>
  <si>
    <t>(442028) TAXICAB MEDALLION</t>
  </si>
  <si>
    <t>(442029) USED CAR DEALER LIC</t>
  </si>
  <si>
    <t>(442031) FORTUNE TELLER</t>
  </si>
  <si>
    <t>(442032) URBAN AGRICULTURE LICENSE</t>
  </si>
  <si>
    <t>(442033) BOA MOBILE FOOD VENDOR</t>
  </si>
  <si>
    <t>(445001) BURIAL PERMITS</t>
  </si>
  <si>
    <t>(445002) DUMPSTER CONTRACTORS</t>
  </si>
  <si>
    <t>(445003) EXPLOSIVE STOR FLAMB</t>
  </si>
  <si>
    <t>(445004) EXTENDED RETAIL HOUR</t>
  </si>
  <si>
    <t>(445005) FLAMMABLE PERMIT</t>
  </si>
  <si>
    <t>(445006) GARAGE PERMITS</t>
  </si>
  <si>
    <t>(445007) MARRIAGE PERMIT</t>
  </si>
  <si>
    <t>(445008) POLICE REVOLVER PERM</t>
  </si>
  <si>
    <t>(445009) RAFFLE/BAZAAR PERMIT</t>
  </si>
  <si>
    <t>(445011) RESIDENT PARK PERMIT</t>
  </si>
  <si>
    <t>(445012) RETAIL&amp;FOOD PERMIT</t>
  </si>
  <si>
    <t>(448002) BUILDING PERMIT</t>
  </si>
  <si>
    <t>(448004) DUMPSTER PERMIT</t>
  </si>
  <si>
    <t>(448005) ELECTRICAL PERMIT</t>
  </si>
  <si>
    <t>(448006) GAS PERMIT</t>
  </si>
  <si>
    <t>(448007) GRANT OF LOCATION</t>
  </si>
  <si>
    <t>(448008) HOUSING CERTIFICATE</t>
  </si>
  <si>
    <t>(448009) INSPECTION</t>
  </si>
  <si>
    <t>(448010) OCCUPANCY PERMIT</t>
  </si>
  <si>
    <t>(448011) PLUMBING PERMIT</t>
  </si>
  <si>
    <t>(448012) SIDEWALK OPENING</t>
  </si>
  <si>
    <t>(477007) OPEN AIR VENDOR</t>
  </si>
  <si>
    <t>LICENSES AND PERMITS</t>
  </si>
  <si>
    <t>(468003) COURT FINES</t>
  </si>
  <si>
    <t>(468006) MASS COURT MOVING VIOLATN</t>
  </si>
  <si>
    <t>(477002) PARKING FINE SURCHAG</t>
  </si>
  <si>
    <t>(477005) LANDCOURT/RECORDING</t>
  </si>
  <si>
    <t>(477006) ORDINANCE VIOLATIONS</t>
  </si>
  <si>
    <t>(477009) RESTITUTION</t>
  </si>
  <si>
    <t>(477010) RMV NON RENEWAL SURCHARGE</t>
  </si>
  <si>
    <t>(477013) DELINQUENT PARKING TICKET</t>
  </si>
  <si>
    <t>(477014) EXPIRED REG &amp; SAFETY INSPE</t>
  </si>
  <si>
    <t>(484005) TOWING CHARGES</t>
  </si>
  <si>
    <t>FINES AND FORFEITS</t>
  </si>
  <si>
    <t>(482000) INVESTMENT INCOME</t>
  </si>
  <si>
    <t>INVESTMENT INCOME</t>
  </si>
  <si>
    <t>(437005) DPW RECYCLING REVENUE</t>
  </si>
  <si>
    <t>(454001) MEDICARE REIMBURSEMNT RDS</t>
  </si>
  <si>
    <t>(468007) MEDICAID REIMBURSEMNT DMA</t>
  </si>
  <si>
    <t>(468008) C OF M  MISC</t>
  </si>
  <si>
    <t>(468009) C OF M REIMB C-O-L-A</t>
  </si>
  <si>
    <t>(468010) C OF M REIMBURSEMENT</t>
  </si>
  <si>
    <t>(468011) REIMBURSEMENT - MISC.</t>
  </si>
  <si>
    <t>(494002) SALE OF SURPLUS EQUIPMENT</t>
  </si>
  <si>
    <t>(494003) SALE OF VEHICLES</t>
  </si>
  <si>
    <t>(484000) MISCELLANEOUS REVENUE</t>
  </si>
  <si>
    <t>(484001) PRIOR YEAR REIMBURSEMENTS</t>
  </si>
  <si>
    <t>(484012) BANK REVENUE SHARE</t>
  </si>
  <si>
    <t>MISC RECURRING</t>
  </si>
  <si>
    <t>(462001) SCHOOL AID CHAPTER 70</t>
  </si>
  <si>
    <t>(462004) CONSTRUCTION OF SCHL PROJ</t>
  </si>
  <si>
    <t>(462005) CHARTER SCHOOL REIMBURSMT</t>
  </si>
  <si>
    <t>(466000) UNRESTRICTED GEN GOVT AID</t>
  </si>
  <si>
    <t>(466003) VETERANS AND BENEFITS</t>
  </si>
  <si>
    <t>(468014) STATE QUALIFIED BONDS</t>
  </si>
  <si>
    <t>STATE REVENUE</t>
  </si>
  <si>
    <t>(493000) PREMIUM FROM SALE OF BOND</t>
  </si>
  <si>
    <t>(497005) TRANSFERS FROM ENTERPRISE</t>
  </si>
  <si>
    <t>OTHER FINANCING SOURCES</t>
  </si>
  <si>
    <t>(461002) STATE REIM ABATE SURV SPS/ELDERLY</t>
  </si>
  <si>
    <t>(497002) TRANSFERS FROM PARKING METER RECEIPTS</t>
  </si>
  <si>
    <t>(411000) PROPERTY TAXES</t>
  </si>
  <si>
    <t>(432013)NEWSPAPER MACHINE FEES</t>
  </si>
  <si>
    <t>(445015) UNDERGROUND TANK REMOVAL</t>
  </si>
  <si>
    <t>(445016) BUSINESS PARKING PERMIT</t>
  </si>
  <si>
    <t>(484003) INSURANCE REIMBURSEMENT</t>
  </si>
  <si>
    <t>OVERLAY SURPLUS</t>
  </si>
  <si>
    <t>(441010) FARMER POURER</t>
  </si>
  <si>
    <t>(432038) HEARING FEE</t>
  </si>
  <si>
    <t>(432037) PARK LIGHTS</t>
  </si>
  <si>
    <t>(445018) FIELD USAGE PERMIT</t>
  </si>
  <si>
    <t>-</t>
  </si>
  <si>
    <t>(432034) WHITE GOODS</t>
  </si>
  <si>
    <t>(432040) CANOE/BOAT RENTAL</t>
  </si>
  <si>
    <t>(432041) GAS STATIONS</t>
  </si>
  <si>
    <t>(432042) OIL TRUCKS</t>
  </si>
  <si>
    <t>(432044) TAXI METERS</t>
  </si>
  <si>
    <t>(432043) SCALES</t>
  </si>
  <si>
    <t>(432046) MARIJUANA SITING PERMIT</t>
  </si>
  <si>
    <t>(497003) FREE CASH</t>
  </si>
  <si>
    <t>Column1</t>
  </si>
  <si>
    <t>Column2</t>
  </si>
  <si>
    <t>(432039) MBTA ADMIN FEE</t>
  </si>
  <si>
    <t>(432036) PARK FEES</t>
  </si>
  <si>
    <t>(494005) SALE OF BUILDING</t>
  </si>
  <si>
    <t>Column3</t>
  </si>
  <si>
    <t>$  CHANGE</t>
  </si>
  <si>
    <t>TAX RECAPITULATION SHEET-FY2018-FINAL REVENUE ESTIMATES</t>
  </si>
  <si>
    <t>2018 ORIGINAL</t>
  </si>
  <si>
    <t>2018 REVISED</t>
  </si>
  <si>
    <t>RECEIPTS RESERVED FOR APPROPRIATION</t>
  </si>
  <si>
    <t>(432027) FRANCHISE FEES</t>
  </si>
  <si>
    <t>(432047) CS APPLICATION FEE</t>
  </si>
  <si>
    <t>Column22</t>
  </si>
  <si>
    <t>review</t>
  </si>
  <si>
    <t>Column23</t>
  </si>
  <si>
    <t>(437007) VENDOR REBATES/REFUNDS</t>
  </si>
  <si>
    <t>(484002) PROCEEDS FROM AUCTION</t>
  </si>
  <si>
    <t>(484004) SETTLEMENT OF CLAIMS</t>
  </si>
  <si>
    <t>(484500) MISCELLANEOUS NON-RECURRING</t>
  </si>
  <si>
    <t>target</t>
  </si>
  <si>
    <t>Column24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</si>
</sst>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8">
    <xf numFmtId="0" fontId="0" fillId="0" borderId="0" xfId="0"/>
    <xf numFmtId="164" fontId="0" fillId="0" borderId="0" xfId="0" applyNumberFormat="1"/>
    <xf numFmtId="0" fontId="16" fillId="0" borderId="0" xfId="0" applyFont="1" applyAlignment="1">
      <alignment horizontal="center" vertical="center" wrapText="1"/>
    </xf>
    <xf numFmtId="0" fontId="16" fillId="0" borderId="0" xfId="0" applyFont="1"/>
    <xf numFmtId="0" fontId="0" fillId="0" borderId="0" xfId="0" applyFill="1"/>
    <xf numFmtId="0" fontId="18" fillId="0" borderId="0" xfId="0" applyFont="1" applyFill="1"/>
    <xf numFmtId="0" fontId="0" fillId="0" borderId="0" xfId="0" applyFont="1"/>
    <xf numFmtId="164" fontId="16" fillId="0" borderId="0" xfId="0" applyNumberFormat="1" applyFont="1" applyAlignment="1">
      <alignment horizontal="center" vertical="center" wrapText="1"/>
    </xf>
    <xf numFmtId="164" fontId="16" fillId="0" borderId="0" xfId="0" applyNumberFormat="1" applyFont="1" applyFill="1" applyAlignment="1">
      <alignment horizontal="center" vertical="center" wrapText="1"/>
    </xf>
    <xf numFmtId="164" fontId="16" fillId="0" borderId="0" xfId="0" applyNumberFormat="1" applyFont="1"/>
    <xf numFmtId="164" fontId="0" fillId="0" borderId="0" xfId="0" applyNumberFormat="1" applyFill="1"/>
    <xf numFmtId="164" fontId="18" fillId="0" borderId="0" xfId="0" applyNumberFormat="1" applyFont="1" applyFill="1"/>
    <xf numFmtId="164" fontId="0" fillId="0" borderId="0" xfId="0" applyNumberFormat="1" applyFont="1"/>
    <xf numFmtId="10" fontId="18" fillId="0" borderId="0" xfId="0" applyNumberFormat="1" applyFont="1" applyFill="1" applyAlignment="1">
      <alignment horizontal="center"/>
    </xf>
    <xf numFmtId="0" fontId="18" fillId="0" borderId="0" xfId="0" applyFont="1"/>
    <xf numFmtId="164" fontId="18" fillId="0" borderId="0" xfId="0" applyNumberFormat="1" applyFont="1"/>
    <xf numFmtId="164" fontId="20" fillId="0" borderId="0" xfId="0" applyNumberFormat="1" applyFont="1" applyFill="1"/>
    <xf numFmtId="164" fontId="19" fillId="0" borderId="0" xfId="0" applyNumberFormat="1" applyFont="1" applyFill="1"/>
    <xf numFmtId="3" fontId="18" fillId="0" borderId="0" xfId="0" applyNumberFormat="1" applyFont="1" applyFill="1" applyAlignment="1">
      <alignment horizontal="center"/>
    </xf>
    <xf numFmtId="3" fontId="0" fillId="0" borderId="0" xfId="0" applyNumberFormat="1" applyFill="1"/>
    <xf numFmtId="3" fontId="16" fillId="0" borderId="0" xfId="0" applyNumberFormat="1" applyFont="1" applyFill="1"/>
    <xf numFmtId="3" fontId="0" fillId="0" borderId="0" xfId="0" applyNumberFormat="1" applyFont="1" applyFill="1"/>
    <xf numFmtId="3" fontId="18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16" fillId="0" borderId="0" xfId="0" applyNumberFormat="1" applyFont="1" applyAlignment="1">
      <alignment horizontal="center"/>
    </xf>
    <xf numFmtId="3" fontId="0" fillId="0" borderId="0" xfId="0" applyNumberFormat="1" applyFill="1" applyAlignment="1">
      <alignment horizontal="center"/>
    </xf>
    <xf numFmtId="3" fontId="18" fillId="34" borderId="0" xfId="0" applyNumberFormat="1" applyFont="1" applyFill="1" applyAlignment="1">
      <alignment horizontal="center"/>
    </xf>
    <xf numFmtId="3" fontId="19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 vertical="center" wrapText="1"/>
    </xf>
    <xf numFmtId="3" fontId="21" fillId="0" borderId="0" xfId="0" applyNumberFormat="1" applyFont="1" applyAlignment="1">
      <alignment horizontal="center"/>
    </xf>
    <xf numFmtId="3" fontId="0" fillId="0" borderId="0" xfId="0" applyNumberFormat="1"/>
    <xf numFmtId="3" fontId="16" fillId="0" borderId="0" xfId="0" applyNumberFormat="1" applyFont="1"/>
    <xf numFmtId="3" fontId="22" fillId="0" borderId="0" xfId="0" applyNumberFormat="1" applyFont="1" applyAlignment="1">
      <alignment horizontal="center"/>
    </xf>
    <xf numFmtId="164" fontId="0" fillId="35" borderId="0" xfId="0" applyNumberFormat="1" applyFill="1"/>
    <xf numFmtId="164" fontId="0" fillId="36" borderId="0" xfId="0" applyNumberFormat="1" applyFill="1"/>
    <xf numFmtId="164" fontId="16" fillId="36" borderId="0" xfId="0" applyNumberFormat="1" applyFont="1" applyFill="1"/>
    <xf numFmtId="3" fontId="22" fillId="34" borderId="0" xfId="0" applyNumberFormat="1" applyFont="1" applyFill="1" applyAlignment="1">
      <alignment horizontal="center"/>
    </xf>
    <xf numFmtId="164" fontId="0" fillId="34" borderId="0" xfId="0" applyNumberFormat="1" applyFill="1"/>
    <xf numFmtId="0" fontId="23" fillId="0" borderId="0" xfId="0" applyFont="1"/>
    <xf numFmtId="3" fontId="0" fillId="34" borderId="0" xfId="0" applyNumberFormat="1" applyFill="1"/>
    <xf numFmtId="3" fontId="16" fillId="37" borderId="0" xfId="0" applyNumberFormat="1" applyFont="1" applyFill="1" applyAlignment="1">
      <alignment horizontal="center"/>
    </xf>
    <xf numFmtId="3" fontId="16" fillId="34" borderId="0" xfId="0" applyNumberFormat="1" applyFont="1" applyFill="1" applyAlignment="1">
      <alignment horizontal="center"/>
    </xf>
    <xf numFmtId="3" fontId="22" fillId="37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22" fillId="0" borderId="0" xfId="0" applyNumberFormat="1" applyFont="1" applyAlignment="1">
      <alignment horizontal="center"/>
    </xf>
    <xf numFmtId="3" fontId="0" fillId="34" borderId="0" xfId="0" applyNumberFormat="1" applyFill="1" applyAlignment="1">
      <alignment horizontal="center"/>
    </xf>
    <xf numFmtId="0" fontId="22" fillId="0" borderId="0" xfId="0" applyFont="1"/>
    <xf numFmtId="0" fontId="14" fillId="0" borderId="0" xfId="0" applyFont="1"/>
    <xf numFmtId="3" fontId="14" fillId="0" borderId="0" xfId="0" applyNumberFormat="1" applyFont="1" applyAlignment="1">
      <alignment horizontal="center"/>
    </xf>
    <xf numFmtId="3" fontId="19" fillId="0" borderId="0" xfId="0" applyNumberFormat="1" applyFont="1" applyFill="1" applyAlignment="1">
      <alignment horizontal="center"/>
    </xf>
    <xf numFmtId="3" fontId="19" fillId="34" borderId="0" xfId="0" applyNumberFormat="1" applyFont="1" applyFill="1" applyAlignment="1">
      <alignment horizontal="center"/>
    </xf>
    <xf numFmtId="3" fontId="19" fillId="35" borderId="0" xfId="0" applyNumberFormat="1" applyFont="1" applyFill="1" applyAlignment="1">
      <alignment horizontal="center"/>
    </xf>
    <xf numFmtId="3" fontId="19" fillId="33" borderId="0" xfId="0" applyNumberFormat="1" applyFont="1" applyFill="1" applyAlignment="1">
      <alignment horizontal="center"/>
    </xf>
    <xf numFmtId="49" fontId="0" fillId="0" borderId="0" xfId="0" applyNumberFormat="1"/>
    <xf numFmtId="164" fontId="19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164" fontId="18" fillId="0" borderId="10" xfId="0" applyNumberFormat="1" applyFont="1" applyFill="1" applyBorder="1" applyAlignment="1">
      <alignment horizontal="center"/>
    </xf>
    <xf numFmtId="3" fontId="19" fillId="38" borderId="0" xfId="0" applyNumberFormat="1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"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  <alignment horizontal="center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</dxf>
    <dxf>
      <numFmt numFmtId="164" formatCode="&quot;$&quot;#,##0"/>
    </dxf>
    <dxf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J212" totalsRowShown="0" headerRowDxfId="9">
  <autoFilter ref="A3:J212" xr:uid="{00000000-0009-0000-0100-000001000000}"/>
  <tableColumns count="10">
    <tableColumn id="1" xr3:uid="{00000000-0010-0000-0000-000001000000}" name="GENERAL FUND REVENUE"/>
    <tableColumn id="2" xr3:uid="{00000000-0010-0000-0000-000002000000}" name="Column3" dataDxfId="8"/>
    <tableColumn id="3" xr3:uid="{00000000-0010-0000-0000-000003000000}" name="2018 ORIGINAL" dataDxfId="7"/>
    <tableColumn id="6" xr3:uid="{00000000-0010-0000-0000-000006000000}" name="2018 REVISED" dataDxfId="6"/>
    <tableColumn id="7" xr3:uid="{00000000-0010-0000-0000-000007000000}" name="$  CHANGE" dataDxfId="5">
      <calculatedColumnFormula>Table1[[#This Row],[2018 REVISED]]-Table1[[#This Row],[2018 ORIGINAL]]</calculatedColumnFormula>
    </tableColumn>
    <tableColumn id="4" xr3:uid="{00000000-0010-0000-0000-000004000000}" name="Column1" dataDxfId="4"/>
    <tableColumn id="5" xr3:uid="{00000000-0010-0000-0000-000005000000}" name="Column2" dataDxfId="3">
      <calculatedColumnFormula>Table1[[#This Row],[2018 REVISED]]-Table1[[#This Row],[Column1]]</calculatedColumnFormula>
    </tableColumn>
    <tableColumn id="8" xr3:uid="{00000000-0010-0000-0000-000008000000}" name="Column22" dataDxfId="2"/>
    <tableColumn id="9" xr3:uid="{00000000-0010-0000-0000-000009000000}" name="Column23" dataDxfId="1"/>
    <tableColumn id="10" xr3:uid="{00000000-0010-0000-0000-00000A000000}" name="Column24" dataDxfId="0">
      <calculatedColumnFormula>Table1[[#This Row],[2018 REVISED]]-D82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9"/>
  <sheetViews>
    <sheetView tabSelected="1" zoomScaleNormal="100" workbookViewId="0">
      <selection activeCell="E20" sqref="E20"/>
    </sheetView>
  </sheetViews>
  <sheetFormatPr baseColWidth="10" defaultColWidth="8.83203125" defaultRowHeight="15" x14ac:dyDescent="0.2"/>
  <cols>
    <col min="1" max="1" width="45.6640625" customWidth="1"/>
    <col min="2" max="2" width="15.5" style="1" hidden="1" customWidth="1"/>
    <col min="3" max="3" width="16.5" style="1" customWidth="1"/>
    <col min="4" max="4" width="15.5" style="1" customWidth="1"/>
    <col min="5" max="5" width="16.5" style="1" customWidth="1"/>
    <col min="6" max="6" width="16.33203125" style="10" hidden="1" customWidth="1"/>
    <col min="7" max="7" width="16.33203125" style="13" hidden="1" customWidth="1"/>
    <col min="9" max="9" width="11.1640625" bestFit="1" customWidth="1"/>
    <col min="10" max="10" width="10" bestFit="1" customWidth="1"/>
    <col min="11" max="11" width="17.5" customWidth="1"/>
    <col min="12" max="12" width="10.6640625" bestFit="1" customWidth="1"/>
    <col min="13" max="13" width="10" bestFit="1" customWidth="1"/>
    <col min="15" max="15" width="11.1640625" bestFit="1" customWidth="1"/>
  </cols>
  <sheetData>
    <row r="1" spans="1:10" ht="21" x14ac:dyDescent="0.25">
      <c r="A1" s="38" t="s">
        <v>187</v>
      </c>
    </row>
    <row r="2" spans="1:10" hidden="1" x14ac:dyDescent="0.2"/>
    <row r="3" spans="1:10" s="2" customFormat="1" ht="30" x14ac:dyDescent="0.2">
      <c r="A3" s="2" t="s">
        <v>6</v>
      </c>
      <c r="B3" s="7" t="s">
        <v>185</v>
      </c>
      <c r="C3" s="7" t="s">
        <v>188</v>
      </c>
      <c r="D3" s="8" t="s">
        <v>189</v>
      </c>
      <c r="E3" s="28" t="s">
        <v>186</v>
      </c>
      <c r="F3" s="28" t="s">
        <v>180</v>
      </c>
      <c r="G3" s="28" t="s">
        <v>181</v>
      </c>
      <c r="H3" s="28" t="s">
        <v>193</v>
      </c>
      <c r="I3" s="28" t="s">
        <v>195</v>
      </c>
      <c r="J3" s="28" t="s">
        <v>201</v>
      </c>
    </row>
    <row r="4" spans="1:10" hidden="1" x14ac:dyDescent="0.2">
      <c r="A4" t="s">
        <v>161</v>
      </c>
      <c r="C4" s="27">
        <v>142653205</v>
      </c>
      <c r="D4" s="27">
        <v>143562349</v>
      </c>
      <c r="E4" s="24">
        <f>Table1[[#This Row],[2018 REVISED]]-Table1[[#This Row],[2018 ORIGINAL]]</f>
        <v>909144</v>
      </c>
      <c r="F4" s="34"/>
      <c r="G4" s="1"/>
      <c r="H4" s="1"/>
      <c r="I4" s="1"/>
      <c r="J4" s="56">
        <f>Table1[[#This Row],[2018 REVISED]]-D82</f>
        <v>143442349</v>
      </c>
    </row>
    <row r="5" spans="1:10" hidden="1" x14ac:dyDescent="0.2">
      <c r="A5" t="s">
        <v>7</v>
      </c>
      <c r="C5" s="23"/>
      <c r="D5" s="23" t="s">
        <v>171</v>
      </c>
      <c r="E5" s="23"/>
      <c r="F5" s="1"/>
      <c r="G5" s="1"/>
      <c r="H5" s="1"/>
      <c r="I5" s="1"/>
      <c r="J5" s="1" t="e">
        <f>Table1[[#This Row],[2018 REVISED]]-D83</f>
        <v>#VALUE!</v>
      </c>
    </row>
    <row r="6" spans="1:10" hidden="1" x14ac:dyDescent="0.2">
      <c r="A6" t="s">
        <v>8</v>
      </c>
      <c r="C6" s="23"/>
      <c r="D6" s="23" t="s">
        <v>171</v>
      </c>
      <c r="E6" s="23"/>
      <c r="F6" s="1"/>
      <c r="G6" s="1"/>
      <c r="H6" s="1"/>
      <c r="I6" s="1"/>
      <c r="J6" s="1" t="e">
        <f>Table1[[#This Row],[2018 REVISED]]-D84</f>
        <v>#VALUE!</v>
      </c>
    </row>
    <row r="7" spans="1:10" s="3" customFormat="1" x14ac:dyDescent="0.2">
      <c r="A7" s="3" t="s">
        <v>9</v>
      </c>
      <c r="B7" s="9"/>
      <c r="C7" s="27">
        <f t="shared" ref="C7" si="0">SUM(C4:C6)</f>
        <v>142653205</v>
      </c>
      <c r="D7" s="27">
        <v>143491095</v>
      </c>
      <c r="E7" s="24">
        <f>Table1[[#This Row],[2018 REVISED]]-Table1[[#This Row],[2018 ORIGINAL]]</f>
        <v>837890</v>
      </c>
      <c r="F7" s="9"/>
      <c r="G7" s="9"/>
      <c r="H7" s="9"/>
      <c r="I7" s="9"/>
      <c r="J7" s="9"/>
    </row>
    <row r="8" spans="1:10" x14ac:dyDescent="0.2">
      <c r="C8" s="23"/>
      <c r="D8" s="25"/>
      <c r="E8" s="23"/>
      <c r="F8" s="1"/>
      <c r="G8" s="1"/>
      <c r="H8" s="1"/>
      <c r="I8" s="1"/>
      <c r="J8" s="1"/>
    </row>
    <row r="9" spans="1:10" x14ac:dyDescent="0.2">
      <c r="A9" t="s">
        <v>10</v>
      </c>
      <c r="C9" s="27">
        <v>6490038</v>
      </c>
      <c r="D9" s="27">
        <v>6776206</v>
      </c>
      <c r="E9" s="40">
        <f>Table1[[#This Row],[2018 REVISED]]-Table1[[#This Row],[2018 ORIGINAL]]</f>
        <v>286168</v>
      </c>
      <c r="F9" s="1"/>
      <c r="G9" s="1"/>
      <c r="H9" s="1"/>
      <c r="I9" s="1"/>
      <c r="J9" s="1"/>
    </row>
    <row r="10" spans="1:10" x14ac:dyDescent="0.2">
      <c r="A10" t="s">
        <v>11</v>
      </c>
      <c r="C10" s="27">
        <v>0</v>
      </c>
      <c r="D10" s="27">
        <v>0</v>
      </c>
      <c r="E10" s="41">
        <f>Table1[[#This Row],[2018 REVISED]]-Table1[[#This Row],[2018 ORIGINAL]]</f>
        <v>0</v>
      </c>
      <c r="F10" s="1"/>
      <c r="G10" s="1"/>
      <c r="H10" s="1"/>
      <c r="I10" s="1"/>
      <c r="J10" s="1"/>
    </row>
    <row r="11" spans="1:10" s="3" customFormat="1" x14ac:dyDescent="0.2">
      <c r="A11" t="s">
        <v>12</v>
      </c>
      <c r="B11" s="1"/>
      <c r="C11" s="27">
        <v>2037464</v>
      </c>
      <c r="D11" s="27">
        <v>2037464</v>
      </c>
      <c r="E11" s="42">
        <f>Table1[[#This Row],[2018 REVISED]]-Table1[[#This Row],[2018 ORIGINAL]]</f>
        <v>0</v>
      </c>
      <c r="F11" s="35"/>
      <c r="G11" s="9"/>
      <c r="H11" s="9"/>
      <c r="I11" s="9"/>
      <c r="J11" s="9"/>
    </row>
    <row r="12" spans="1:10" s="3" customFormat="1" x14ac:dyDescent="0.2">
      <c r="A12" t="s">
        <v>13</v>
      </c>
      <c r="B12" s="1"/>
      <c r="C12" s="27">
        <v>947170</v>
      </c>
      <c r="D12" s="27">
        <v>947170</v>
      </c>
      <c r="E12" s="24">
        <f>Table1[[#This Row],[2018 REVISED]]-Table1[[#This Row],[2018 ORIGINAL]]</f>
        <v>0</v>
      </c>
      <c r="F12" s="35"/>
      <c r="G12" s="9"/>
      <c r="H12" s="9"/>
      <c r="I12" s="9"/>
      <c r="J12" s="9"/>
    </row>
    <row r="13" spans="1:10" s="3" customFormat="1" x14ac:dyDescent="0.2">
      <c r="A13" s="3" t="s">
        <v>14</v>
      </c>
      <c r="B13" s="9"/>
      <c r="C13" s="27">
        <v>9474672</v>
      </c>
      <c r="D13" s="27">
        <f>SUM(D9:D12)</f>
        <v>9760840</v>
      </c>
      <c r="E13" s="24">
        <f>Table1[[#This Row],[2018 REVISED]]-Table1[[#This Row],[2018 ORIGINAL]]</f>
        <v>286168</v>
      </c>
      <c r="F13" s="24"/>
      <c r="G13" s="9"/>
      <c r="H13" s="9"/>
      <c r="I13" s="9"/>
      <c r="J13" s="9"/>
    </row>
    <row r="14" spans="1:10" x14ac:dyDescent="0.2">
      <c r="C14" s="23"/>
      <c r="D14" s="19"/>
      <c r="E14" s="23"/>
      <c r="F14" s="1"/>
      <c r="G14" s="1"/>
      <c r="H14" s="1"/>
      <c r="I14" s="1"/>
      <c r="J14" s="1"/>
    </row>
    <row r="15" spans="1:10" x14ac:dyDescent="0.2">
      <c r="A15" t="s">
        <v>15</v>
      </c>
      <c r="C15" s="27">
        <v>5000</v>
      </c>
      <c r="D15" s="27">
        <v>5000</v>
      </c>
      <c r="E15" s="32">
        <f>Table1[[#This Row],[2018 REVISED]]-Table1[[#This Row],[2018 ORIGINAL]]</f>
        <v>0</v>
      </c>
      <c r="F15" s="1"/>
      <c r="G15" s="1"/>
      <c r="H15" s="1"/>
      <c r="I15" s="1"/>
      <c r="J15" s="1"/>
    </row>
    <row r="16" spans="1:10" x14ac:dyDescent="0.2">
      <c r="A16" t="s">
        <v>16</v>
      </c>
      <c r="C16" s="27">
        <v>200000</v>
      </c>
      <c r="D16" s="27">
        <v>200000</v>
      </c>
      <c r="E16" s="32">
        <f>Table1[[#This Row],[2018 REVISED]]-Table1[[#This Row],[2018 ORIGINAL]]</f>
        <v>0</v>
      </c>
      <c r="F16" s="1"/>
      <c r="G16" s="1"/>
      <c r="H16" s="1"/>
      <c r="I16" s="1"/>
      <c r="J16" s="1"/>
    </row>
    <row r="17" spans="1:10" x14ac:dyDescent="0.2">
      <c r="A17" t="s">
        <v>17</v>
      </c>
      <c r="C17" s="27">
        <v>16000</v>
      </c>
      <c r="D17" s="27">
        <v>16000</v>
      </c>
      <c r="E17" s="32">
        <f>Table1[[#This Row],[2018 REVISED]]-Table1[[#This Row],[2018 ORIGINAL]]</f>
        <v>0</v>
      </c>
      <c r="F17" s="1"/>
      <c r="G17" s="1"/>
      <c r="H17" s="1"/>
      <c r="I17" s="1"/>
      <c r="J17" s="1"/>
    </row>
    <row r="18" spans="1:10" x14ac:dyDescent="0.2">
      <c r="A18" t="s">
        <v>18</v>
      </c>
      <c r="C18" s="27">
        <v>175000</v>
      </c>
      <c r="D18" s="27">
        <v>175000</v>
      </c>
      <c r="E18" s="32">
        <f>Table1[[#This Row],[2018 REVISED]]-Table1[[#This Row],[2018 ORIGINAL]]</f>
        <v>0</v>
      </c>
      <c r="F18" s="1"/>
      <c r="G18" s="1"/>
      <c r="H18" s="1"/>
      <c r="I18" s="1"/>
      <c r="J18" s="1"/>
    </row>
    <row r="19" spans="1:10" x14ac:dyDescent="0.2">
      <c r="A19" t="s">
        <v>19</v>
      </c>
      <c r="C19" s="27">
        <v>0</v>
      </c>
      <c r="D19" s="48">
        <v>0</v>
      </c>
      <c r="E19" s="32">
        <f>Table1[[#This Row],[2018 REVISED]]-Table1[[#This Row],[2018 ORIGINAL]]</f>
        <v>0</v>
      </c>
      <c r="F19" s="1"/>
      <c r="G19" s="1"/>
      <c r="H19" s="1"/>
      <c r="I19" s="1"/>
      <c r="J19" s="1"/>
    </row>
    <row r="20" spans="1:10" x14ac:dyDescent="0.2">
      <c r="A20" t="s">
        <v>20</v>
      </c>
      <c r="C20" s="27">
        <v>350000</v>
      </c>
      <c r="D20" s="27">
        <v>350000</v>
      </c>
      <c r="E20" s="32">
        <f>Table1[[#This Row],[2018 REVISED]]-Table1[[#This Row],[2018 ORIGINAL]]</f>
        <v>0</v>
      </c>
      <c r="F20" s="1"/>
      <c r="G20" s="1"/>
      <c r="H20" s="1"/>
      <c r="I20" s="1"/>
      <c r="J20" s="1"/>
    </row>
    <row r="21" spans="1:10" x14ac:dyDescent="0.2">
      <c r="A21" t="s">
        <v>21</v>
      </c>
      <c r="C21" s="27">
        <f>18427+11573</f>
        <v>30000</v>
      </c>
      <c r="D21" s="27">
        <v>30000</v>
      </c>
      <c r="E21" s="32">
        <f>Table1[[#This Row],[2018 REVISED]]-Table1[[#This Row],[2018 ORIGINAL]]</f>
        <v>0</v>
      </c>
      <c r="F21" s="1"/>
      <c r="G21" s="1"/>
      <c r="H21" s="1"/>
      <c r="I21" s="1"/>
      <c r="J21" s="1"/>
    </row>
    <row r="22" spans="1:10" x14ac:dyDescent="0.2">
      <c r="A22" t="s">
        <v>22</v>
      </c>
      <c r="C22" s="27">
        <v>32000</v>
      </c>
      <c r="D22" s="27">
        <v>32000</v>
      </c>
      <c r="E22" s="32">
        <f>Table1[[#This Row],[2018 REVISED]]-Table1[[#This Row],[2018 ORIGINAL]]</f>
        <v>0</v>
      </c>
      <c r="F22" s="1"/>
      <c r="G22" s="1"/>
      <c r="H22" s="1"/>
      <c r="I22" s="1"/>
      <c r="J22" s="1"/>
    </row>
    <row r="23" spans="1:10" x14ac:dyDescent="0.2">
      <c r="A23" s="3" t="s">
        <v>23</v>
      </c>
      <c r="B23" s="9"/>
      <c r="C23" s="27">
        <f t="shared" ref="C23:D23" si="1">SUM(C15:C22)</f>
        <v>808000</v>
      </c>
      <c r="D23" s="27">
        <f t="shared" si="1"/>
        <v>808000</v>
      </c>
      <c r="E23" s="32">
        <f>Table1[[#This Row],[2018 REVISED]]-Table1[[#This Row],[2018 ORIGINAL]]</f>
        <v>0</v>
      </c>
      <c r="F23" s="1"/>
      <c r="G23" s="1"/>
      <c r="H23" s="1"/>
      <c r="I23" s="1"/>
      <c r="J23" s="1"/>
    </row>
    <row r="24" spans="1:10" x14ac:dyDescent="0.2">
      <c r="C24" s="30"/>
      <c r="D24" s="25"/>
      <c r="E24" s="23"/>
      <c r="F24" s="1"/>
      <c r="G24" s="1"/>
      <c r="H24" s="1"/>
      <c r="I24" s="1"/>
      <c r="J24" s="1"/>
    </row>
    <row r="25" spans="1:10" x14ac:dyDescent="0.2">
      <c r="A25" t="s">
        <v>24</v>
      </c>
      <c r="C25" s="27">
        <v>1344840</v>
      </c>
      <c r="D25" s="27">
        <v>1344840</v>
      </c>
      <c r="E25" s="24">
        <f>Table1[[#This Row],[2018 REVISED]]-Table1[[#This Row],[2018 ORIGINAL]]</f>
        <v>0</v>
      </c>
      <c r="F25" s="1"/>
      <c r="G25" s="1"/>
      <c r="H25" s="1"/>
      <c r="I25" s="1"/>
      <c r="J25" s="1"/>
    </row>
    <row r="26" spans="1:10" x14ac:dyDescent="0.2">
      <c r="A26" s="3" t="s">
        <v>25</v>
      </c>
      <c r="B26" s="9"/>
      <c r="C26" s="27">
        <f t="shared" ref="C26:D26" si="2">SUM(C25)</f>
        <v>1344840</v>
      </c>
      <c r="D26" s="27">
        <f t="shared" si="2"/>
        <v>1344840</v>
      </c>
      <c r="E26" s="24">
        <f>Table1[[#This Row],[2018 REVISED]]-Table1[[#This Row],[2018 ORIGINAL]]</f>
        <v>0</v>
      </c>
      <c r="F26" s="1"/>
      <c r="G26" s="1"/>
      <c r="H26" s="1"/>
      <c r="I26" s="1"/>
      <c r="J26" s="1"/>
    </row>
    <row r="27" spans="1:10" x14ac:dyDescent="0.2">
      <c r="A27" s="3"/>
      <c r="B27" s="9"/>
      <c r="C27" s="9"/>
      <c r="D27" s="20"/>
      <c r="E27" s="24"/>
      <c r="F27" s="1"/>
      <c r="G27" s="1"/>
      <c r="H27" s="1"/>
      <c r="I27" s="1"/>
      <c r="J27" s="1"/>
    </row>
    <row r="28" spans="1:10" x14ac:dyDescent="0.2">
      <c r="A28" t="s">
        <v>26</v>
      </c>
      <c r="C28" s="49">
        <v>30000</v>
      </c>
      <c r="D28" s="49">
        <v>30000</v>
      </c>
      <c r="E28" s="24">
        <f>Table1[[#This Row],[2018 REVISED]]-Table1[[#This Row],[2018 ORIGINAL]]</f>
        <v>0</v>
      </c>
      <c r="F28" s="1"/>
      <c r="G28" s="1"/>
      <c r="H28" s="1"/>
      <c r="I28" s="1"/>
      <c r="J28" s="1"/>
    </row>
    <row r="29" spans="1:10" x14ac:dyDescent="0.2">
      <c r="D29" s="29" t="s">
        <v>171</v>
      </c>
      <c r="E29" s="43"/>
      <c r="F29" s="1"/>
      <c r="G29" s="1"/>
      <c r="H29" s="1"/>
      <c r="I29" s="1"/>
      <c r="J29" s="1"/>
    </row>
    <row r="30" spans="1:10" x14ac:dyDescent="0.2">
      <c r="A30" t="s">
        <v>27</v>
      </c>
      <c r="C30" s="49">
        <v>65000</v>
      </c>
      <c r="D30" s="49">
        <v>65000</v>
      </c>
      <c r="E30" s="24">
        <f>Table1[[#This Row],[2018 REVISED]]-Table1[[#This Row],[2018 ORIGINAL]]</f>
        <v>0</v>
      </c>
      <c r="F30" s="1"/>
      <c r="G30" s="1"/>
      <c r="H30" s="1"/>
      <c r="I30" s="1"/>
      <c r="J30" s="1"/>
    </row>
    <row r="31" spans="1:10" x14ac:dyDescent="0.2">
      <c r="A31" s="3" t="s">
        <v>28</v>
      </c>
      <c r="B31" s="9"/>
      <c r="C31" s="27">
        <f t="shared" ref="C31:D31" si="3">SUM(C28:C30)</f>
        <v>95000</v>
      </c>
      <c r="D31" s="27">
        <f t="shared" si="3"/>
        <v>95000</v>
      </c>
      <c r="E31" s="24">
        <f>Table1[[#This Row],[2018 REVISED]]-Table1[[#This Row],[2018 ORIGINAL]]</f>
        <v>0</v>
      </c>
      <c r="F31" s="1"/>
      <c r="G31" s="1"/>
      <c r="H31" s="1"/>
      <c r="I31" s="1"/>
      <c r="J31" s="1"/>
    </row>
    <row r="32" spans="1:10" x14ac:dyDescent="0.2">
      <c r="D32" s="19"/>
      <c r="E32" s="23"/>
      <c r="F32" s="1"/>
      <c r="G32" s="1"/>
      <c r="H32" s="1"/>
      <c r="I32" s="1"/>
      <c r="J32" s="1"/>
    </row>
    <row r="33" spans="1:10" x14ac:dyDescent="0.2">
      <c r="A33" t="s">
        <v>29</v>
      </c>
      <c r="C33" s="49">
        <v>900</v>
      </c>
      <c r="D33" s="49">
        <v>900</v>
      </c>
      <c r="E33" s="24">
        <f>Table1[[#This Row],[2018 REVISED]]-Table1[[#This Row],[2018 ORIGINAL]]</f>
        <v>0</v>
      </c>
      <c r="F33" s="1"/>
      <c r="G33" s="1"/>
      <c r="H33" s="1"/>
      <c r="I33" s="1"/>
      <c r="J33" s="1"/>
    </row>
    <row r="34" spans="1:10" x14ac:dyDescent="0.2">
      <c r="A34" t="s">
        <v>30</v>
      </c>
      <c r="C34" s="27">
        <v>22500</v>
      </c>
      <c r="D34" s="27">
        <v>22500</v>
      </c>
      <c r="E34" s="24">
        <f>Table1[[#This Row],[2018 REVISED]]-Table1[[#This Row],[2018 ORIGINAL]]</f>
        <v>0</v>
      </c>
      <c r="F34" s="1"/>
      <c r="G34" s="1"/>
      <c r="H34" s="1"/>
      <c r="I34" s="1"/>
      <c r="J34" s="1"/>
    </row>
    <row r="35" spans="1:10" x14ac:dyDescent="0.2">
      <c r="A35" t="s">
        <v>31</v>
      </c>
      <c r="C35" s="27">
        <v>145000</v>
      </c>
      <c r="D35" s="27">
        <v>145000</v>
      </c>
      <c r="E35" s="24">
        <f>Table1[[#This Row],[2018 REVISED]]-Table1[[#This Row],[2018 ORIGINAL]]</f>
        <v>0</v>
      </c>
      <c r="F35" s="1"/>
      <c r="G35" s="1"/>
      <c r="H35" s="1"/>
      <c r="I35" s="1"/>
      <c r="J35" s="1"/>
    </row>
    <row r="36" spans="1:10" x14ac:dyDescent="0.2">
      <c r="A36" t="s">
        <v>32</v>
      </c>
      <c r="C36" s="27">
        <v>80000</v>
      </c>
      <c r="D36" s="27">
        <v>80000</v>
      </c>
      <c r="E36" s="24">
        <f>Table1[[#This Row],[2018 REVISED]]-Table1[[#This Row],[2018 ORIGINAL]]</f>
        <v>0</v>
      </c>
      <c r="F36" s="1"/>
      <c r="G36" s="1"/>
      <c r="H36" s="1"/>
      <c r="I36" s="1"/>
      <c r="J36" s="1"/>
    </row>
    <row r="37" spans="1:10" x14ac:dyDescent="0.2">
      <c r="A37" t="s">
        <v>33</v>
      </c>
      <c r="C37" s="27">
        <v>1500</v>
      </c>
      <c r="D37" s="27">
        <v>1500</v>
      </c>
      <c r="E37" s="24">
        <f>Table1[[#This Row],[2018 REVISED]]-Table1[[#This Row],[2018 ORIGINAL]]</f>
        <v>0</v>
      </c>
      <c r="F37" s="1"/>
      <c r="G37" s="1"/>
      <c r="H37" s="1"/>
      <c r="I37" s="1"/>
      <c r="J37" s="1"/>
    </row>
    <row r="38" spans="1:10" x14ac:dyDescent="0.2">
      <c r="A38" t="s">
        <v>34</v>
      </c>
      <c r="C38" s="27">
        <v>100726</v>
      </c>
      <c r="D38" s="27">
        <v>97704</v>
      </c>
      <c r="E38" s="24">
        <f>Table1[[#This Row],[2018 REVISED]]-Table1[[#This Row],[2018 ORIGINAL]]</f>
        <v>-3022</v>
      </c>
      <c r="F38" s="1"/>
      <c r="G38" s="1"/>
      <c r="H38" s="1"/>
      <c r="I38" s="1"/>
      <c r="J38" s="1"/>
    </row>
    <row r="39" spans="1:10" x14ac:dyDescent="0.2">
      <c r="A39" t="s">
        <v>35</v>
      </c>
      <c r="C39" s="49">
        <v>235000</v>
      </c>
      <c r="D39" s="49">
        <v>235000</v>
      </c>
      <c r="E39" s="24">
        <f>Table1[[#This Row],[2018 REVISED]]-Table1[[#This Row],[2018 ORIGINAL]]</f>
        <v>0</v>
      </c>
      <c r="F39" s="1"/>
      <c r="G39" s="1"/>
      <c r="H39" s="1"/>
      <c r="I39" s="1"/>
      <c r="J39" s="1"/>
    </row>
    <row r="40" spans="1:10" x14ac:dyDescent="0.2">
      <c r="A40" t="s">
        <v>36</v>
      </c>
      <c r="C40" s="27">
        <v>80000</v>
      </c>
      <c r="D40" s="27">
        <v>80000</v>
      </c>
      <c r="E40" s="24">
        <f>Table1[[#This Row],[2018 REVISED]]-Table1[[#This Row],[2018 ORIGINAL]]</f>
        <v>0</v>
      </c>
      <c r="F40" s="1"/>
      <c r="G40" s="33"/>
      <c r="H40" s="1"/>
      <c r="I40" s="1"/>
      <c r="J40" s="1"/>
    </row>
    <row r="41" spans="1:10" x14ac:dyDescent="0.2">
      <c r="A41" t="s">
        <v>37</v>
      </c>
      <c r="C41" s="50">
        <v>8018</v>
      </c>
      <c r="D41" s="50">
        <v>7434</v>
      </c>
      <c r="E41" s="32">
        <f>Table1[[#This Row],[2018 REVISED]]-Table1[[#This Row],[2018 ORIGINAL]]</f>
        <v>-584</v>
      </c>
      <c r="F41" s="1"/>
      <c r="G41" s="1"/>
      <c r="H41" s="1"/>
      <c r="I41" s="1"/>
      <c r="J41" s="1"/>
    </row>
    <row r="42" spans="1:10" x14ac:dyDescent="0.2">
      <c r="A42" t="s">
        <v>38</v>
      </c>
      <c r="C42" s="27">
        <v>30000</v>
      </c>
      <c r="D42" s="27">
        <v>30000</v>
      </c>
      <c r="E42" s="32">
        <f>Table1[[#This Row],[2018 REVISED]]-Table1[[#This Row],[2018 ORIGINAL]]</f>
        <v>0</v>
      </c>
      <c r="F42" s="1"/>
      <c r="G42" s="1"/>
      <c r="H42" s="1"/>
      <c r="I42" s="1"/>
      <c r="J42" s="1"/>
    </row>
    <row r="43" spans="1:10" x14ac:dyDescent="0.2">
      <c r="A43" t="s">
        <v>39</v>
      </c>
      <c r="C43" s="27">
        <v>2000</v>
      </c>
      <c r="D43" s="27">
        <v>2000</v>
      </c>
      <c r="E43" s="32">
        <f>Table1[[#This Row],[2018 REVISED]]-Table1[[#This Row],[2018 ORIGINAL]]</f>
        <v>0</v>
      </c>
      <c r="F43" s="1"/>
      <c r="G43" s="1"/>
      <c r="H43" s="1"/>
      <c r="I43" s="1"/>
      <c r="J43" s="1"/>
    </row>
    <row r="44" spans="1:10" x14ac:dyDescent="0.2">
      <c r="A44" t="s">
        <v>40</v>
      </c>
      <c r="C44" s="51">
        <v>170000</v>
      </c>
      <c r="D44" s="51">
        <v>110000</v>
      </c>
      <c r="E44" s="32">
        <f>Table1[[#This Row],[2018 REVISED]]-Table1[[#This Row],[2018 ORIGINAL]]</f>
        <v>-60000</v>
      </c>
      <c r="F44" s="1"/>
      <c r="G44" s="1"/>
      <c r="H44" s="1"/>
      <c r="I44" s="1"/>
      <c r="J44" s="1"/>
    </row>
    <row r="45" spans="1:10" x14ac:dyDescent="0.2">
      <c r="D45" s="27"/>
      <c r="E45" s="32"/>
      <c r="F45" s="1"/>
      <c r="G45" s="1"/>
      <c r="H45" s="1"/>
      <c r="I45" s="1"/>
      <c r="J45" s="1"/>
    </row>
    <row r="46" spans="1:10" x14ac:dyDescent="0.2">
      <c r="A46" t="s">
        <v>162</v>
      </c>
      <c r="C46" s="27">
        <v>900</v>
      </c>
      <c r="D46" s="27">
        <v>0</v>
      </c>
      <c r="E46" s="32">
        <f>Table1[[#This Row],[2018 REVISED]]-Table1[[#This Row],[2018 ORIGINAL]]</f>
        <v>-900</v>
      </c>
      <c r="F46" s="1"/>
      <c r="G46" s="1"/>
      <c r="H46" s="1"/>
      <c r="I46" s="1"/>
      <c r="J46" s="1"/>
    </row>
    <row r="47" spans="1:10" x14ac:dyDescent="0.2">
      <c r="A47" t="s">
        <v>41</v>
      </c>
      <c r="C47" s="50">
        <v>32450</v>
      </c>
      <c r="D47" s="50">
        <v>32450</v>
      </c>
      <c r="E47" s="36">
        <f>Table1[[#This Row],[2018 REVISED]]-Table1[[#This Row],[2018 ORIGINAL]]</f>
        <v>0</v>
      </c>
      <c r="F47" s="1"/>
      <c r="G47" s="1"/>
      <c r="H47" s="1"/>
      <c r="I47" s="1"/>
      <c r="J47" s="1"/>
    </row>
    <row r="48" spans="1:10" x14ac:dyDescent="0.2">
      <c r="A48" t="s">
        <v>42</v>
      </c>
      <c r="C48" s="27">
        <v>150</v>
      </c>
      <c r="D48" s="27">
        <v>150</v>
      </c>
      <c r="E48" s="32">
        <f>Table1[[#This Row],[2018 REVISED]]-Table1[[#This Row],[2018 ORIGINAL]]</f>
        <v>0</v>
      </c>
      <c r="F48" s="1"/>
      <c r="G48" s="1"/>
      <c r="H48" s="1"/>
      <c r="I48" s="1"/>
      <c r="J48" s="1"/>
    </row>
    <row r="49" spans="1:10" x14ac:dyDescent="0.2">
      <c r="A49" t="s">
        <v>43</v>
      </c>
      <c r="C49" s="32" t="s">
        <v>171</v>
      </c>
      <c r="D49" s="32" t="s">
        <v>171</v>
      </c>
      <c r="E49" s="44"/>
      <c r="F49" s="1"/>
      <c r="G49" s="1"/>
      <c r="H49" s="1"/>
      <c r="I49" s="1"/>
      <c r="J49" s="1"/>
    </row>
    <row r="50" spans="1:10" x14ac:dyDescent="0.2">
      <c r="A50" t="s">
        <v>44</v>
      </c>
      <c r="C50" s="50">
        <v>20000</v>
      </c>
      <c r="D50" s="50">
        <v>20000</v>
      </c>
      <c r="E50" s="36">
        <f>Table1[[#This Row],[2018 REVISED]]-Table1[[#This Row],[2018 ORIGINAL]]</f>
        <v>0</v>
      </c>
      <c r="F50" s="1"/>
      <c r="G50" s="1"/>
      <c r="H50" s="1"/>
      <c r="I50" s="1"/>
      <c r="J50" s="1"/>
    </row>
    <row r="51" spans="1:10" x14ac:dyDescent="0.2">
      <c r="A51" t="s">
        <v>45</v>
      </c>
      <c r="C51" s="27">
        <v>2696</v>
      </c>
      <c r="D51" s="27">
        <v>2000</v>
      </c>
      <c r="E51" s="32">
        <f>Table1[[#This Row],[2018 REVISED]]-Table1[[#This Row],[2018 ORIGINAL]]</f>
        <v>-696</v>
      </c>
      <c r="F51" s="1"/>
      <c r="G51" s="1"/>
      <c r="H51" s="1"/>
      <c r="I51" s="1"/>
      <c r="J51" s="1"/>
    </row>
    <row r="52" spans="1:10" x14ac:dyDescent="0.2">
      <c r="A52" t="s">
        <v>46</v>
      </c>
      <c r="C52" s="27">
        <v>51000</v>
      </c>
      <c r="D52" s="27">
        <v>51000</v>
      </c>
      <c r="E52" s="32">
        <f>Table1[[#This Row],[2018 REVISED]]-Table1[[#This Row],[2018 ORIGINAL]]</f>
        <v>0</v>
      </c>
      <c r="F52" s="1"/>
      <c r="G52" s="1"/>
      <c r="H52" s="1"/>
      <c r="I52" s="1"/>
      <c r="J52" s="1"/>
    </row>
    <row r="53" spans="1:10" x14ac:dyDescent="0.2">
      <c r="A53" t="s">
        <v>47</v>
      </c>
      <c r="C53" s="27">
        <v>1500</v>
      </c>
      <c r="D53" s="27">
        <v>1500</v>
      </c>
      <c r="E53" s="32">
        <f>Table1[[#This Row],[2018 REVISED]]-Table1[[#This Row],[2018 ORIGINAL]]</f>
        <v>0</v>
      </c>
      <c r="F53" s="1"/>
      <c r="G53" s="1"/>
      <c r="H53" s="1"/>
      <c r="I53" s="1"/>
      <c r="J53" s="1"/>
    </row>
    <row r="54" spans="1:10" x14ac:dyDescent="0.2">
      <c r="A54" s="53" t="s">
        <v>191</v>
      </c>
      <c r="C54" s="27">
        <v>380000</v>
      </c>
      <c r="D54" s="27">
        <v>380000</v>
      </c>
      <c r="E54" s="32">
        <f>Table1[[#This Row],[2018 REVISED]]-Table1[[#This Row],[2018 ORIGINAL]]</f>
        <v>0</v>
      </c>
      <c r="F54" s="1"/>
      <c r="G54" s="1">
        <f>Table1[[#This Row],[2018 REVISED]]-Table1[[#This Row],[Column1]]</f>
        <v>380000</v>
      </c>
      <c r="H54" s="1"/>
      <c r="I54" s="1"/>
      <c r="J54" s="1"/>
    </row>
    <row r="55" spans="1:10" x14ac:dyDescent="0.2">
      <c r="A55" t="s">
        <v>48</v>
      </c>
      <c r="C55" s="27">
        <v>50</v>
      </c>
      <c r="D55" s="27">
        <v>50</v>
      </c>
      <c r="E55" s="32">
        <f>Table1[[#This Row],[2018 REVISED]]-Table1[[#This Row],[2018 ORIGINAL]]</f>
        <v>0</v>
      </c>
      <c r="F55" s="1"/>
      <c r="G55" s="1"/>
      <c r="H55" s="1"/>
      <c r="I55" s="1"/>
      <c r="J55" s="1"/>
    </row>
    <row r="56" spans="1:10" x14ac:dyDescent="0.2">
      <c r="A56" t="s">
        <v>172</v>
      </c>
      <c r="C56" s="27">
        <v>4000</v>
      </c>
      <c r="D56" s="27">
        <v>5000</v>
      </c>
      <c r="E56" s="32">
        <f>Table1[[#This Row],[2018 REVISED]]-Table1[[#This Row],[2018 ORIGINAL]]</f>
        <v>1000</v>
      </c>
      <c r="F56" s="1"/>
      <c r="G56" s="1"/>
      <c r="H56" s="1"/>
      <c r="I56" s="1"/>
      <c r="J56" s="1"/>
    </row>
    <row r="57" spans="1:10" x14ac:dyDescent="0.2">
      <c r="A57" t="s">
        <v>49</v>
      </c>
      <c r="C57" s="50">
        <v>35000</v>
      </c>
      <c r="D57" s="50">
        <v>35000</v>
      </c>
      <c r="E57" s="36">
        <f>Table1[[#This Row],[2018 REVISED]]-Table1[[#This Row],[2018 ORIGINAL]]</f>
        <v>0</v>
      </c>
      <c r="F57" s="1"/>
      <c r="G57" s="1"/>
      <c r="H57" s="1"/>
      <c r="I57" s="1"/>
      <c r="J57" s="1"/>
    </row>
    <row r="58" spans="1:10" x14ac:dyDescent="0.2">
      <c r="A58" t="s">
        <v>50</v>
      </c>
      <c r="C58" s="27">
        <v>52000</v>
      </c>
      <c r="D58" s="27">
        <v>52000</v>
      </c>
      <c r="E58" s="32">
        <f>Table1[[#This Row],[2018 REVISED]]-Table1[[#This Row],[2018 ORIGINAL]]</f>
        <v>0</v>
      </c>
      <c r="F58" s="1"/>
      <c r="G58" s="1"/>
      <c r="H58" s="1"/>
      <c r="I58" s="1"/>
      <c r="J58" s="1"/>
    </row>
    <row r="59" spans="1:10" x14ac:dyDescent="0.2">
      <c r="A59" t="s">
        <v>51</v>
      </c>
      <c r="C59" s="27"/>
      <c r="D59" s="23" t="s">
        <v>171</v>
      </c>
      <c r="E59" s="43"/>
      <c r="F59" s="1"/>
      <c r="G59" s="1" t="e">
        <f>Table1[[#This Row],[2018 REVISED]]-Table1[[#This Row],[Column1]]</f>
        <v>#VALUE!</v>
      </c>
      <c r="H59" s="1"/>
      <c r="I59" s="1"/>
      <c r="J59" s="1"/>
    </row>
    <row r="60" spans="1:10" x14ac:dyDescent="0.2">
      <c r="A60" t="s">
        <v>52</v>
      </c>
      <c r="C60" s="27">
        <v>15000</v>
      </c>
      <c r="D60" s="27">
        <v>18000</v>
      </c>
      <c r="E60" s="24">
        <f>Table1[[#This Row],[2018 REVISED]]-Table1[[#This Row],[2018 ORIGINAL]]</f>
        <v>3000</v>
      </c>
      <c r="F60" s="1"/>
      <c r="G60" s="37"/>
      <c r="H60" s="1"/>
      <c r="I60" s="1"/>
      <c r="J60" s="1"/>
    </row>
    <row r="61" spans="1:10" x14ac:dyDescent="0.2">
      <c r="A61" t="s">
        <v>183</v>
      </c>
      <c r="C61" s="27">
        <v>0</v>
      </c>
      <c r="D61" s="27">
        <v>0</v>
      </c>
      <c r="E61" s="24">
        <f>Table1[[#This Row],[2018 REVISED]]-Table1[[#This Row],[2018 ORIGINAL]]</f>
        <v>0</v>
      </c>
      <c r="F61" s="1"/>
      <c r="G61" s="37"/>
      <c r="H61" s="1"/>
      <c r="I61" s="1"/>
      <c r="J61" s="1"/>
    </row>
    <row r="62" spans="1:10" x14ac:dyDescent="0.2">
      <c r="A62" t="s">
        <v>169</v>
      </c>
      <c r="C62" s="27">
        <v>15000</v>
      </c>
      <c r="D62" s="27">
        <v>15000</v>
      </c>
      <c r="E62" s="24">
        <f>Table1[[#This Row],[2018 REVISED]]-Table1[[#This Row],[2018 ORIGINAL]]</f>
        <v>0</v>
      </c>
      <c r="F62" s="1"/>
      <c r="G62" s="37"/>
      <c r="H62" s="1"/>
      <c r="I62" s="1"/>
      <c r="J62" s="1"/>
    </row>
    <row r="63" spans="1:10" x14ac:dyDescent="0.2">
      <c r="A63" t="s">
        <v>168</v>
      </c>
      <c r="C63" s="27">
        <v>4000</v>
      </c>
      <c r="D63" s="27">
        <v>4100</v>
      </c>
      <c r="E63" s="24">
        <f>Table1[[#This Row],[2018 REVISED]]-Table1[[#This Row],[2018 ORIGINAL]]</f>
        <v>100</v>
      </c>
      <c r="F63" s="1"/>
      <c r="G63" s="37"/>
      <c r="H63" s="1"/>
      <c r="I63" s="1"/>
      <c r="J63" s="1"/>
    </row>
    <row r="64" spans="1:10" x14ac:dyDescent="0.2">
      <c r="A64" t="s">
        <v>182</v>
      </c>
      <c r="C64" s="27">
        <v>0</v>
      </c>
      <c r="D64" s="27">
        <v>0</v>
      </c>
      <c r="E64" s="32">
        <f>Table1[[#This Row],[2018 REVISED]]-Table1[[#This Row],[2018 ORIGINAL]]</f>
        <v>0</v>
      </c>
      <c r="F64" s="1"/>
      <c r="G64" s="37"/>
      <c r="H64" s="1"/>
      <c r="I64" s="1"/>
      <c r="J64" s="1"/>
    </row>
    <row r="65" spans="1:10" x14ac:dyDescent="0.2">
      <c r="A65" t="s">
        <v>53</v>
      </c>
      <c r="C65" s="30"/>
      <c r="D65" s="23" t="s">
        <v>171</v>
      </c>
      <c r="E65" s="23"/>
      <c r="F65" s="1"/>
      <c r="G65" s="37"/>
      <c r="H65" s="1"/>
      <c r="I65" s="1"/>
      <c r="J65" s="1"/>
    </row>
    <row r="66" spans="1:10" x14ac:dyDescent="0.2">
      <c r="A66" t="s">
        <v>54</v>
      </c>
      <c r="C66" s="27">
        <v>21253</v>
      </c>
      <c r="D66" s="27">
        <v>21253</v>
      </c>
      <c r="E66" s="32">
        <f>Table1[[#This Row],[2018 REVISED]]-Table1[[#This Row],[2018 ORIGINAL]]</f>
        <v>0</v>
      </c>
      <c r="F66" s="1"/>
      <c r="G66" s="37"/>
      <c r="H66" s="1"/>
      <c r="I66" s="1"/>
      <c r="J66" s="1"/>
    </row>
    <row r="67" spans="1:10" x14ac:dyDescent="0.2">
      <c r="A67" t="s">
        <v>55</v>
      </c>
      <c r="C67" s="27">
        <v>0</v>
      </c>
      <c r="D67" s="27">
        <v>25295</v>
      </c>
      <c r="E67" s="32">
        <f>Table1[[#This Row],[2018 REVISED]]-Table1[[#This Row],[2018 ORIGINAL]]</f>
        <v>25295</v>
      </c>
      <c r="F67" s="1"/>
      <c r="G67" s="37"/>
      <c r="H67" s="1"/>
      <c r="I67" s="1"/>
      <c r="J67" s="1"/>
    </row>
    <row r="68" spans="1:10" x14ac:dyDescent="0.2">
      <c r="A68" t="s">
        <v>56</v>
      </c>
      <c r="C68" s="50">
        <v>15180</v>
      </c>
      <c r="D68" s="50">
        <v>15180</v>
      </c>
      <c r="E68" s="32">
        <f>Table1[[#This Row],[2018 REVISED]]-Table1[[#This Row],[2018 ORIGINAL]]</f>
        <v>0</v>
      </c>
      <c r="F68" s="1"/>
      <c r="G68" s="37"/>
      <c r="H68" s="1"/>
      <c r="I68" s="1"/>
      <c r="J68" s="1"/>
    </row>
    <row r="69" spans="1:10" x14ac:dyDescent="0.2">
      <c r="A69" t="s">
        <v>173</v>
      </c>
      <c r="C69" s="27">
        <v>3000</v>
      </c>
      <c r="D69" s="27">
        <v>4550</v>
      </c>
      <c r="E69" s="32">
        <f>Table1[[#This Row],[2018 REVISED]]-Table1[[#This Row],[2018 ORIGINAL]]</f>
        <v>1550</v>
      </c>
      <c r="F69" s="1"/>
      <c r="G69" s="37"/>
      <c r="H69" s="1"/>
      <c r="I69" s="1" t="s">
        <v>194</v>
      </c>
      <c r="J69" s="1"/>
    </row>
    <row r="70" spans="1:10" x14ac:dyDescent="0.2">
      <c r="A70" t="s">
        <v>174</v>
      </c>
      <c r="C70" s="27">
        <v>7500</v>
      </c>
      <c r="D70" s="27">
        <v>7500</v>
      </c>
      <c r="E70" s="24">
        <f>Table1[[#This Row],[2018 REVISED]]-Table1[[#This Row],[2018 ORIGINAL]]</f>
        <v>0</v>
      </c>
      <c r="F70" s="1"/>
      <c r="G70" s="1"/>
      <c r="H70" s="1"/>
      <c r="I70" s="1"/>
      <c r="J70" s="1"/>
    </row>
    <row r="71" spans="1:10" x14ac:dyDescent="0.2">
      <c r="A71" t="s">
        <v>175</v>
      </c>
      <c r="C71" s="27">
        <v>3450</v>
      </c>
      <c r="D71" s="27">
        <v>3450</v>
      </c>
      <c r="E71" s="24">
        <f>Table1[[#This Row],[2018 REVISED]]-Table1[[#This Row],[2018 ORIGINAL]]</f>
        <v>0</v>
      </c>
      <c r="F71" s="1"/>
      <c r="G71" s="1"/>
      <c r="H71" s="1"/>
      <c r="I71" s="1"/>
      <c r="J71" s="1"/>
    </row>
    <row r="72" spans="1:10" x14ac:dyDescent="0.2">
      <c r="A72" t="s">
        <v>177</v>
      </c>
      <c r="C72" s="27">
        <v>9000</v>
      </c>
      <c r="D72" s="27">
        <v>9000</v>
      </c>
      <c r="E72" s="24">
        <f>Table1[[#This Row],[2018 REVISED]]-Table1[[#This Row],[2018 ORIGINAL]]</f>
        <v>0</v>
      </c>
      <c r="F72" s="1"/>
      <c r="G72" s="1"/>
      <c r="H72" s="1"/>
      <c r="I72" s="1"/>
      <c r="J72" s="1"/>
    </row>
    <row r="73" spans="1:10" x14ac:dyDescent="0.2">
      <c r="A73" t="s">
        <v>176</v>
      </c>
      <c r="C73" s="51">
        <v>3500</v>
      </c>
      <c r="D73" s="51">
        <v>3500</v>
      </c>
      <c r="E73" s="24">
        <f>Table1[[#This Row],[2018 REVISED]]-Table1[[#This Row],[2018 ORIGINAL]]</f>
        <v>0</v>
      </c>
      <c r="F73" s="1"/>
      <c r="G73" s="1"/>
      <c r="H73" s="1"/>
      <c r="I73" s="1"/>
      <c r="J73" s="1"/>
    </row>
    <row r="74" spans="1:10" x14ac:dyDescent="0.2">
      <c r="A74" t="s">
        <v>192</v>
      </c>
      <c r="C74" s="48">
        <v>600</v>
      </c>
      <c r="D74" s="48">
        <v>600</v>
      </c>
      <c r="E74" s="24">
        <f>Table1[[#This Row],[2018 REVISED]]-Table1[[#This Row],[2018 ORIGINAL]]</f>
        <v>0</v>
      </c>
      <c r="F74" s="1"/>
      <c r="G74" s="1"/>
      <c r="H74" s="1"/>
      <c r="I74" s="1"/>
      <c r="J74" s="1"/>
    </row>
    <row r="75" spans="1:10" x14ac:dyDescent="0.2">
      <c r="C75" s="39"/>
      <c r="D75" s="26"/>
      <c r="E75" s="45"/>
      <c r="F75" s="1"/>
      <c r="G75" s="1"/>
      <c r="H75" s="1"/>
      <c r="I75" s="1"/>
      <c r="J75" s="1"/>
    </row>
    <row r="76" spans="1:10" s="3" customFormat="1" x14ac:dyDescent="0.2">
      <c r="A76" s="3" t="s">
        <v>57</v>
      </c>
      <c r="B76" s="9"/>
      <c r="C76" s="24">
        <f>SUM(C33:C75)</f>
        <v>1552873</v>
      </c>
      <c r="D76" s="24">
        <f>SUM(D33:D75)</f>
        <v>1518616</v>
      </c>
      <c r="E76" s="24">
        <f>Table1[[#This Row],[2018 REVISED]]-Table1[[#This Row],[2018 ORIGINAL]]</f>
        <v>-34257</v>
      </c>
      <c r="F76" s="9"/>
      <c r="G76" s="9"/>
      <c r="H76" s="9"/>
      <c r="I76" s="9"/>
      <c r="J76" s="9"/>
    </row>
    <row r="77" spans="1:10" x14ac:dyDescent="0.2">
      <c r="C77" s="30"/>
      <c r="D77" s="19"/>
      <c r="E77" s="23"/>
      <c r="F77" s="1"/>
      <c r="G77" s="1"/>
      <c r="H77" s="1"/>
      <c r="I77" s="1"/>
      <c r="J77" s="1"/>
    </row>
    <row r="78" spans="1:10" x14ac:dyDescent="0.2">
      <c r="A78" s="4" t="s">
        <v>0</v>
      </c>
      <c r="C78" s="27">
        <v>28600</v>
      </c>
      <c r="D78" s="27">
        <v>28600</v>
      </c>
      <c r="E78" s="32">
        <f>Table1[[#This Row],[2018 REVISED]]-Table1[[#This Row],[2018 ORIGINAL]]</f>
        <v>0</v>
      </c>
      <c r="F78" s="1"/>
      <c r="G78" s="1"/>
      <c r="H78" s="1"/>
      <c r="I78" s="1"/>
      <c r="J78" s="1"/>
    </row>
    <row r="79" spans="1:10" x14ac:dyDescent="0.2">
      <c r="A79" t="s">
        <v>58</v>
      </c>
      <c r="C79" s="27">
        <v>62244</v>
      </c>
      <c r="D79" s="27">
        <v>62244</v>
      </c>
      <c r="E79" s="32">
        <f>Table1[[#This Row],[2018 REVISED]]-Table1[[#This Row],[2018 ORIGINAL]]</f>
        <v>0</v>
      </c>
      <c r="F79" s="1"/>
      <c r="G79" s="1"/>
      <c r="H79" s="1"/>
      <c r="I79" s="1"/>
      <c r="J79" s="1"/>
    </row>
    <row r="80" spans="1:10" x14ac:dyDescent="0.2">
      <c r="A80" s="3" t="s">
        <v>59</v>
      </c>
      <c r="B80" s="9"/>
      <c r="C80" s="27">
        <f t="shared" ref="C80:D80" si="4">SUM(C78:C79)</f>
        <v>90844</v>
      </c>
      <c r="D80" s="27">
        <f t="shared" si="4"/>
        <v>90844</v>
      </c>
      <c r="E80" s="32">
        <f>Table1[[#This Row],[2018 REVISED]]-Table1[[#This Row],[2018 ORIGINAL]]</f>
        <v>0</v>
      </c>
      <c r="F80" s="1"/>
      <c r="G80" s="1"/>
      <c r="H80" s="1"/>
      <c r="I80" s="1"/>
      <c r="J80" s="1"/>
    </row>
    <row r="81" spans="1:10" x14ac:dyDescent="0.2">
      <c r="C81" s="30"/>
      <c r="D81" s="19"/>
      <c r="E81" s="23"/>
      <c r="F81" s="1"/>
      <c r="G81" s="1"/>
      <c r="H81" s="1"/>
      <c r="I81" s="1"/>
      <c r="J81" s="1"/>
    </row>
    <row r="82" spans="1:10" x14ac:dyDescent="0.2">
      <c r="A82" t="s">
        <v>60</v>
      </c>
      <c r="C82" s="49">
        <v>120000</v>
      </c>
      <c r="D82" s="49">
        <v>120000</v>
      </c>
      <c r="E82" s="41">
        <f>Table1[[#This Row],[2018 REVISED]]-Table1[[#This Row],[2018 ORIGINAL]]</f>
        <v>0</v>
      </c>
      <c r="F82" s="1"/>
      <c r="G82" s="1"/>
      <c r="H82" s="1"/>
      <c r="I82" s="1"/>
      <c r="J82" s="1"/>
    </row>
    <row r="83" spans="1:10" x14ac:dyDescent="0.2">
      <c r="A83" t="s">
        <v>61</v>
      </c>
      <c r="C83" s="27">
        <v>500</v>
      </c>
      <c r="D83" s="27">
        <v>500</v>
      </c>
      <c r="E83" s="24">
        <f>Table1[[#This Row],[2018 REVISED]]-Table1[[#This Row],[2018 ORIGINAL]]</f>
        <v>0</v>
      </c>
      <c r="F83" s="1"/>
      <c r="G83" s="1"/>
      <c r="H83" s="1"/>
      <c r="I83" s="1"/>
      <c r="J83" s="1"/>
    </row>
    <row r="84" spans="1:10" x14ac:dyDescent="0.2">
      <c r="A84" s="3" t="s">
        <v>62</v>
      </c>
      <c r="B84" s="9"/>
      <c r="C84" s="24">
        <f t="shared" ref="C84:D84" si="5">SUM(C82:C83)</f>
        <v>120500</v>
      </c>
      <c r="D84" s="24">
        <f t="shared" si="5"/>
        <v>120500</v>
      </c>
      <c r="E84" s="24">
        <f>Table1[[#This Row],[2018 REVISED]]-Table1[[#This Row],[2018 ORIGINAL]]</f>
        <v>0</v>
      </c>
      <c r="F84" s="1"/>
      <c r="G84" s="1"/>
      <c r="H84" s="1"/>
      <c r="I84" s="1"/>
      <c r="J84" s="1"/>
    </row>
    <row r="85" spans="1:10" x14ac:dyDescent="0.2">
      <c r="C85" s="30"/>
      <c r="D85" s="19"/>
      <c r="E85" s="23"/>
      <c r="F85" s="1"/>
      <c r="G85" s="1"/>
      <c r="H85" s="1"/>
      <c r="I85" s="1"/>
      <c r="J85" s="1"/>
    </row>
    <row r="86" spans="1:10" x14ac:dyDescent="0.2">
      <c r="A86" t="s">
        <v>63</v>
      </c>
      <c r="C86" s="27">
        <v>26000</v>
      </c>
      <c r="D86" s="27">
        <v>26000</v>
      </c>
      <c r="E86" s="24">
        <f>Table1[[#This Row],[2018 REVISED]]-Table1[[#This Row],[2018 ORIGINAL]]</f>
        <v>0</v>
      </c>
      <c r="F86" s="1"/>
      <c r="G86" s="1"/>
      <c r="H86" s="1"/>
      <c r="I86" s="1"/>
      <c r="J86" s="1"/>
    </row>
    <row r="87" spans="1:10" x14ac:dyDescent="0.2">
      <c r="A87" t="s">
        <v>64</v>
      </c>
      <c r="C87" s="27">
        <v>75000</v>
      </c>
      <c r="D87" s="27">
        <v>75000</v>
      </c>
      <c r="E87" s="24">
        <f>Table1[[#This Row],[2018 REVISED]]-Table1[[#This Row],[2018 ORIGINAL]]</f>
        <v>0</v>
      </c>
      <c r="F87" s="1"/>
      <c r="G87" s="1"/>
      <c r="H87" s="1"/>
      <c r="I87" s="1"/>
      <c r="J87" s="1"/>
    </row>
    <row r="88" spans="1:10" x14ac:dyDescent="0.2">
      <c r="A88" t="s">
        <v>65</v>
      </c>
      <c r="C88" s="27">
        <v>4500</v>
      </c>
      <c r="D88" s="27">
        <v>4500</v>
      </c>
      <c r="E88" s="24">
        <f>Table1[[#This Row],[2018 REVISED]]-Table1[[#This Row],[2018 ORIGINAL]]</f>
        <v>0</v>
      </c>
      <c r="F88" s="1"/>
      <c r="G88" s="1"/>
      <c r="H88" s="1"/>
      <c r="I88" s="1"/>
      <c r="J88" s="1"/>
    </row>
    <row r="89" spans="1:10" x14ac:dyDescent="0.2">
      <c r="A89" t="s">
        <v>66</v>
      </c>
      <c r="C89" s="27">
        <v>3500</v>
      </c>
      <c r="D89" s="27">
        <v>3500</v>
      </c>
      <c r="E89" s="24">
        <f>Table1[[#This Row],[2018 REVISED]]-Table1[[#This Row],[2018 ORIGINAL]]</f>
        <v>0</v>
      </c>
      <c r="F89" s="1"/>
      <c r="G89" s="1"/>
      <c r="H89" s="1"/>
      <c r="I89" s="1"/>
      <c r="J89" s="1"/>
    </row>
    <row r="90" spans="1:10" x14ac:dyDescent="0.2">
      <c r="A90" t="s">
        <v>67</v>
      </c>
      <c r="C90" s="27">
        <v>22500</v>
      </c>
      <c r="D90" s="27">
        <v>22500</v>
      </c>
      <c r="E90" s="24">
        <f>Table1[[#This Row],[2018 REVISED]]-Table1[[#This Row],[2018 ORIGINAL]]</f>
        <v>0</v>
      </c>
      <c r="F90" s="1"/>
      <c r="G90" s="1"/>
      <c r="H90" s="1"/>
      <c r="I90" s="1"/>
      <c r="J90" s="1"/>
    </row>
    <row r="91" spans="1:10" x14ac:dyDescent="0.2">
      <c r="A91" t="s">
        <v>68</v>
      </c>
      <c r="C91" s="27">
        <v>38000</v>
      </c>
      <c r="D91" s="27">
        <v>38000</v>
      </c>
      <c r="E91" s="24">
        <f>Table1[[#This Row],[2018 REVISED]]-Table1[[#This Row],[2018 ORIGINAL]]</f>
        <v>0</v>
      </c>
      <c r="F91" s="1"/>
      <c r="G91" s="1"/>
      <c r="H91" s="1"/>
      <c r="I91" s="1"/>
      <c r="J91" s="1"/>
    </row>
    <row r="92" spans="1:10" x14ac:dyDescent="0.2">
      <c r="A92" t="s">
        <v>69</v>
      </c>
      <c r="C92" s="27">
        <v>70000</v>
      </c>
      <c r="D92" s="27">
        <v>70000</v>
      </c>
      <c r="E92" s="24">
        <f>Table1[[#This Row],[2018 REVISED]]-Table1[[#This Row],[2018 ORIGINAL]]</f>
        <v>0</v>
      </c>
      <c r="F92" s="1"/>
      <c r="G92" s="1"/>
      <c r="H92" s="1"/>
      <c r="I92" s="1"/>
      <c r="J92" s="1"/>
    </row>
    <row r="93" spans="1:10" x14ac:dyDescent="0.2">
      <c r="A93" t="s">
        <v>70</v>
      </c>
      <c r="C93" s="27">
        <v>341100</v>
      </c>
      <c r="D93" s="27">
        <v>341100</v>
      </c>
      <c r="E93" s="24">
        <f>Table1[[#This Row],[2018 REVISED]]-Table1[[#This Row],[2018 ORIGINAL]]</f>
        <v>0</v>
      </c>
      <c r="F93" s="1"/>
      <c r="G93" s="1"/>
      <c r="H93" s="1"/>
      <c r="I93" s="1"/>
      <c r="J93" s="1"/>
    </row>
    <row r="94" spans="1:10" x14ac:dyDescent="0.2">
      <c r="A94" t="s">
        <v>71</v>
      </c>
      <c r="C94" s="49">
        <v>10200</v>
      </c>
      <c r="D94" s="49">
        <v>10200</v>
      </c>
      <c r="E94" s="24">
        <f>Table1[[#This Row],[2018 REVISED]]-Table1[[#This Row],[2018 ORIGINAL]]</f>
        <v>0</v>
      </c>
      <c r="F94" s="1"/>
      <c r="G94" s="1"/>
      <c r="H94" s="1"/>
      <c r="I94" s="1"/>
      <c r="J94" s="1"/>
    </row>
    <row r="95" spans="1:10" x14ac:dyDescent="0.2">
      <c r="A95" t="s">
        <v>167</v>
      </c>
      <c r="C95" s="49">
        <v>14000</v>
      </c>
      <c r="D95" s="49">
        <v>14000</v>
      </c>
      <c r="E95" s="24">
        <f>Table1[[#This Row],[2018 REVISED]]-Table1[[#This Row],[2018 ORIGINAL]]</f>
        <v>0</v>
      </c>
      <c r="F95" s="1"/>
      <c r="G95" s="1"/>
      <c r="H95" s="1"/>
      <c r="I95" s="1"/>
      <c r="J95" s="1"/>
    </row>
    <row r="96" spans="1:10" x14ac:dyDescent="0.2">
      <c r="A96" t="s">
        <v>72</v>
      </c>
      <c r="C96" s="27">
        <v>330</v>
      </c>
      <c r="D96" s="27">
        <v>220</v>
      </c>
      <c r="E96" s="24">
        <f>Table1[[#This Row],[2018 REVISED]]-Table1[[#This Row],[2018 ORIGINAL]]</f>
        <v>-110</v>
      </c>
      <c r="F96" s="1"/>
      <c r="G96" s="1"/>
      <c r="H96" s="1"/>
      <c r="I96" s="1"/>
      <c r="J96" s="1"/>
    </row>
    <row r="97" spans="1:10" x14ac:dyDescent="0.2">
      <c r="A97" t="s">
        <v>73</v>
      </c>
      <c r="C97" s="27">
        <v>1320</v>
      </c>
      <c r="D97" s="27">
        <v>1320</v>
      </c>
      <c r="E97" s="24">
        <f>Table1[[#This Row],[2018 REVISED]]-Table1[[#This Row],[2018 ORIGINAL]]</f>
        <v>0</v>
      </c>
      <c r="F97" s="1"/>
      <c r="G97" s="1"/>
      <c r="H97" s="1"/>
      <c r="I97" s="1"/>
      <c r="J97" s="1"/>
    </row>
    <row r="98" spans="1:10" x14ac:dyDescent="0.2">
      <c r="A98" t="s">
        <v>74</v>
      </c>
      <c r="C98" s="27">
        <v>200</v>
      </c>
      <c r="D98" s="27">
        <v>200</v>
      </c>
      <c r="E98" s="24">
        <f>Table1[[#This Row],[2018 REVISED]]-Table1[[#This Row],[2018 ORIGINAL]]</f>
        <v>0</v>
      </c>
      <c r="F98" s="1"/>
      <c r="G98" s="1"/>
      <c r="H98" s="1"/>
      <c r="I98" s="1"/>
      <c r="J98" s="1"/>
    </row>
    <row r="99" spans="1:10" x14ac:dyDescent="0.2">
      <c r="A99" t="s">
        <v>75</v>
      </c>
      <c r="C99" s="22" t="s">
        <v>171</v>
      </c>
      <c r="D99" s="22" t="s">
        <v>171</v>
      </c>
      <c r="E99" s="24"/>
      <c r="F99" s="1"/>
      <c r="G99" s="1"/>
      <c r="H99" s="1"/>
      <c r="I99" s="1"/>
      <c r="J99" s="1"/>
    </row>
    <row r="100" spans="1:10" x14ac:dyDescent="0.2">
      <c r="A100" t="s">
        <v>76</v>
      </c>
      <c r="C100" s="27">
        <v>1485</v>
      </c>
      <c r="D100" s="27">
        <v>1485</v>
      </c>
      <c r="E100" s="24">
        <f>Table1[[#This Row],[2018 REVISED]]-Table1[[#This Row],[2018 ORIGINAL]]</f>
        <v>0</v>
      </c>
      <c r="F100" s="1"/>
      <c r="G100" s="1"/>
      <c r="H100" s="1"/>
      <c r="I100" s="1"/>
      <c r="J100" s="1"/>
    </row>
    <row r="101" spans="1:10" x14ac:dyDescent="0.2">
      <c r="A101" t="s">
        <v>77</v>
      </c>
      <c r="C101" s="22" t="s">
        <v>171</v>
      </c>
      <c r="D101" s="22" t="s">
        <v>171</v>
      </c>
      <c r="E101" s="24"/>
      <c r="F101" s="1"/>
      <c r="G101" s="1"/>
      <c r="H101" s="1"/>
      <c r="I101" s="1"/>
      <c r="J101" s="1"/>
    </row>
    <row r="102" spans="1:10" x14ac:dyDescent="0.2">
      <c r="A102" t="s">
        <v>78</v>
      </c>
      <c r="C102" s="27">
        <v>44100</v>
      </c>
      <c r="D102" s="27">
        <v>44100</v>
      </c>
      <c r="E102" s="24">
        <f>Table1[[#This Row],[2018 REVISED]]-Table1[[#This Row],[2018 ORIGINAL]]</f>
        <v>0</v>
      </c>
      <c r="F102" s="1"/>
      <c r="G102" s="1"/>
      <c r="H102" s="1"/>
      <c r="I102" s="1"/>
      <c r="J102" s="1"/>
    </row>
    <row r="103" spans="1:10" x14ac:dyDescent="0.2">
      <c r="A103" t="s">
        <v>79</v>
      </c>
      <c r="C103" s="27">
        <v>13750</v>
      </c>
      <c r="D103" s="27">
        <v>13750</v>
      </c>
      <c r="E103" s="24">
        <f>Table1[[#This Row],[2018 REVISED]]-Table1[[#This Row],[2018 ORIGINAL]]</f>
        <v>0</v>
      </c>
      <c r="F103" s="1"/>
      <c r="G103" s="1"/>
      <c r="H103" s="1"/>
      <c r="I103" s="1"/>
      <c r="J103" s="1"/>
    </row>
    <row r="104" spans="1:10" x14ac:dyDescent="0.2">
      <c r="A104" t="s">
        <v>80</v>
      </c>
      <c r="C104" s="27">
        <v>52500</v>
      </c>
      <c r="D104" s="27">
        <v>52500</v>
      </c>
      <c r="E104" s="24">
        <f>Table1[[#This Row],[2018 REVISED]]-Table1[[#This Row],[2018 ORIGINAL]]</f>
        <v>0</v>
      </c>
      <c r="F104" s="1"/>
      <c r="G104" s="1"/>
      <c r="H104" s="1"/>
      <c r="I104" s="1"/>
      <c r="J104" s="1"/>
    </row>
    <row r="105" spans="1:10" x14ac:dyDescent="0.2">
      <c r="A105" t="s">
        <v>81</v>
      </c>
      <c r="C105" s="27">
        <v>380</v>
      </c>
      <c r="D105" s="27">
        <v>380</v>
      </c>
      <c r="E105" s="24">
        <f>Table1[[#This Row],[2018 REVISED]]-Table1[[#This Row],[2018 ORIGINAL]]</f>
        <v>0</v>
      </c>
      <c r="F105" s="1"/>
      <c r="G105" s="1"/>
      <c r="H105" s="1"/>
      <c r="I105" s="1"/>
      <c r="J105" s="1"/>
    </row>
    <row r="106" spans="1:10" x14ac:dyDescent="0.2">
      <c r="A106" t="s">
        <v>82</v>
      </c>
      <c r="C106" s="27">
        <v>495</v>
      </c>
      <c r="D106" s="27">
        <v>495</v>
      </c>
      <c r="E106" s="24">
        <f>Table1[[#This Row],[2018 REVISED]]-Table1[[#This Row],[2018 ORIGINAL]]</f>
        <v>0</v>
      </c>
      <c r="F106" s="1"/>
      <c r="G106" s="1"/>
      <c r="H106" s="1"/>
      <c r="I106" s="1"/>
      <c r="J106" s="1"/>
    </row>
    <row r="107" spans="1:10" x14ac:dyDescent="0.2">
      <c r="A107" t="s">
        <v>83</v>
      </c>
      <c r="C107" s="27">
        <v>2750</v>
      </c>
      <c r="D107" s="27">
        <v>2750</v>
      </c>
      <c r="E107" s="24">
        <f>Table1[[#This Row],[2018 REVISED]]-Table1[[#This Row],[2018 ORIGINAL]]</f>
        <v>0</v>
      </c>
      <c r="F107" s="1"/>
      <c r="G107" s="1"/>
      <c r="H107" s="1"/>
      <c r="I107" s="1"/>
      <c r="J107" s="1"/>
    </row>
    <row r="108" spans="1:10" x14ac:dyDescent="0.2">
      <c r="A108" t="s">
        <v>84</v>
      </c>
      <c r="C108" s="27">
        <v>165</v>
      </c>
      <c r="D108" s="27">
        <v>165</v>
      </c>
      <c r="E108" s="24">
        <f>Table1[[#This Row],[2018 REVISED]]-Table1[[#This Row],[2018 ORIGINAL]]</f>
        <v>0</v>
      </c>
      <c r="F108" s="1"/>
      <c r="G108" s="1"/>
      <c r="H108" s="1"/>
      <c r="I108" s="1"/>
      <c r="J108" s="1"/>
    </row>
    <row r="109" spans="1:10" x14ac:dyDescent="0.2">
      <c r="A109" t="s">
        <v>85</v>
      </c>
      <c r="C109" s="27">
        <v>24200</v>
      </c>
      <c r="D109" s="27">
        <v>24200</v>
      </c>
      <c r="E109" s="24">
        <f>Table1[[#This Row],[2018 REVISED]]-Table1[[#This Row],[2018 ORIGINAL]]</f>
        <v>0</v>
      </c>
      <c r="F109" s="1"/>
      <c r="G109" s="1"/>
      <c r="H109" s="1"/>
      <c r="I109" s="1"/>
      <c r="J109" s="1"/>
    </row>
    <row r="110" spans="1:10" x14ac:dyDescent="0.2">
      <c r="A110" t="s">
        <v>86</v>
      </c>
      <c r="C110" s="27">
        <v>7500</v>
      </c>
      <c r="D110" s="27">
        <v>7500</v>
      </c>
      <c r="E110" s="24">
        <f>Table1[[#This Row],[2018 REVISED]]-Table1[[#This Row],[2018 ORIGINAL]]</f>
        <v>0</v>
      </c>
      <c r="F110" s="1"/>
      <c r="G110" s="1"/>
      <c r="H110" s="1"/>
      <c r="I110" s="1"/>
      <c r="J110" s="1"/>
    </row>
    <row r="111" spans="1:10" x14ac:dyDescent="0.2">
      <c r="A111" t="s">
        <v>87</v>
      </c>
      <c r="C111" s="27">
        <v>62500</v>
      </c>
      <c r="D111" s="27">
        <v>62500</v>
      </c>
      <c r="E111" s="24">
        <f>Table1[[#This Row],[2018 REVISED]]-Table1[[#This Row],[2018 ORIGINAL]]</f>
        <v>0</v>
      </c>
      <c r="F111" s="1"/>
      <c r="G111" s="1"/>
      <c r="H111" s="1"/>
      <c r="I111" s="1"/>
      <c r="J111" s="1"/>
    </row>
    <row r="112" spans="1:10" x14ac:dyDescent="0.2">
      <c r="A112" s="5" t="s">
        <v>88</v>
      </c>
      <c r="B112" s="11"/>
      <c r="C112" s="27">
        <v>13750</v>
      </c>
      <c r="D112" s="27">
        <v>13750</v>
      </c>
      <c r="E112" s="24">
        <f>Table1[[#This Row],[2018 REVISED]]-Table1[[#This Row],[2018 ORIGINAL]]</f>
        <v>0</v>
      </c>
      <c r="F112" s="1"/>
      <c r="G112" s="1"/>
      <c r="H112" s="1"/>
      <c r="I112" s="1"/>
      <c r="J112" s="1"/>
    </row>
    <row r="113" spans="1:10" x14ac:dyDescent="0.2">
      <c r="A113" t="s">
        <v>89</v>
      </c>
      <c r="C113" s="27">
        <v>6930</v>
      </c>
      <c r="D113" s="27">
        <v>6930</v>
      </c>
      <c r="E113" s="24">
        <f>Table1[[#This Row],[2018 REVISED]]-Table1[[#This Row],[2018 ORIGINAL]]</f>
        <v>0</v>
      </c>
      <c r="F113" s="1"/>
      <c r="G113" s="1"/>
      <c r="H113" s="1"/>
      <c r="I113" s="1"/>
      <c r="J113" s="1"/>
    </row>
    <row r="114" spans="1:10" x14ac:dyDescent="0.2">
      <c r="A114" t="s">
        <v>90</v>
      </c>
      <c r="C114" s="27">
        <v>10000</v>
      </c>
      <c r="D114" s="27">
        <v>10000</v>
      </c>
      <c r="E114" s="24">
        <f>Table1[[#This Row],[2018 REVISED]]-Table1[[#This Row],[2018 ORIGINAL]]</f>
        <v>0</v>
      </c>
      <c r="F114" s="1"/>
      <c r="G114" s="1"/>
      <c r="H114" s="1"/>
      <c r="I114" s="1"/>
      <c r="J114" s="1"/>
    </row>
    <row r="115" spans="1:10" x14ac:dyDescent="0.2">
      <c r="A115" t="s">
        <v>91</v>
      </c>
      <c r="C115" s="27">
        <v>0</v>
      </c>
      <c r="D115" s="27">
        <v>0</v>
      </c>
      <c r="E115" s="24">
        <f>Table1[[#This Row],[2018 REVISED]]-Table1[[#This Row],[2018 ORIGINAL]]</f>
        <v>0</v>
      </c>
      <c r="F115" s="1"/>
      <c r="G115" s="1"/>
      <c r="H115" s="1"/>
      <c r="I115" s="1"/>
      <c r="J115" s="1"/>
    </row>
    <row r="116" spans="1:10" x14ac:dyDescent="0.2">
      <c r="A116" t="s">
        <v>92</v>
      </c>
      <c r="C116" s="49">
        <v>1100</v>
      </c>
      <c r="D116" s="49">
        <v>1100</v>
      </c>
      <c r="E116" s="24">
        <f>Table1[[#This Row],[2018 REVISED]]-Table1[[#This Row],[2018 ORIGINAL]]</f>
        <v>0</v>
      </c>
      <c r="F116" s="1"/>
      <c r="G116" s="1"/>
      <c r="H116" s="1"/>
      <c r="I116" s="1"/>
      <c r="J116" s="1"/>
    </row>
    <row r="117" spans="1:10" x14ac:dyDescent="0.2">
      <c r="A117" t="s">
        <v>93</v>
      </c>
      <c r="C117" s="27">
        <v>1800</v>
      </c>
      <c r="D117" s="27">
        <v>1800</v>
      </c>
      <c r="E117" s="24">
        <f>Table1[[#This Row],[2018 REVISED]]-Table1[[#This Row],[2018 ORIGINAL]]</f>
        <v>0</v>
      </c>
      <c r="F117" s="1"/>
      <c r="G117" s="1"/>
      <c r="H117" s="1"/>
      <c r="I117" s="1"/>
      <c r="J117" s="1"/>
    </row>
    <row r="118" spans="1:10" x14ac:dyDescent="0.2">
      <c r="A118" t="s">
        <v>94</v>
      </c>
      <c r="C118" s="27">
        <v>3465</v>
      </c>
      <c r="D118" s="27">
        <v>3465</v>
      </c>
      <c r="E118" s="24">
        <f>Table1[[#This Row],[2018 REVISED]]-Table1[[#This Row],[2018 ORIGINAL]]</f>
        <v>0</v>
      </c>
      <c r="F118" s="1"/>
      <c r="G118" s="1"/>
      <c r="H118" s="1"/>
      <c r="I118" s="1"/>
      <c r="J118" s="1"/>
    </row>
    <row r="119" spans="1:10" x14ac:dyDescent="0.2">
      <c r="A119" t="s">
        <v>95</v>
      </c>
      <c r="C119" s="27">
        <v>0</v>
      </c>
      <c r="D119" s="27">
        <v>845</v>
      </c>
      <c r="E119" s="24">
        <f>Table1[[#This Row],[2018 REVISED]]-Table1[[#This Row],[2018 ORIGINAL]]</f>
        <v>845</v>
      </c>
      <c r="F119" s="1"/>
      <c r="G119" s="1"/>
      <c r="H119" s="1"/>
      <c r="I119" s="1"/>
      <c r="J119" s="1"/>
    </row>
    <row r="120" spans="1:10" x14ac:dyDescent="0.2">
      <c r="A120" t="s">
        <v>96</v>
      </c>
      <c r="C120" s="27">
        <v>24200</v>
      </c>
      <c r="D120" s="27">
        <v>24200</v>
      </c>
      <c r="E120" s="24">
        <f>Table1[[#This Row],[2018 REVISED]]-Table1[[#This Row],[2018 ORIGINAL]]</f>
        <v>0</v>
      </c>
      <c r="F120" s="1"/>
      <c r="G120" s="1"/>
      <c r="H120" s="1"/>
      <c r="I120" s="1"/>
      <c r="J120" s="1"/>
    </row>
    <row r="121" spans="1:10" x14ac:dyDescent="0.2">
      <c r="A121" t="s">
        <v>97</v>
      </c>
      <c r="C121" s="27">
        <v>550</v>
      </c>
      <c r="D121" s="27">
        <v>550</v>
      </c>
      <c r="E121" s="24">
        <f>Table1[[#This Row],[2018 REVISED]]-Table1[[#This Row],[2018 ORIGINAL]]</f>
        <v>0</v>
      </c>
      <c r="F121" s="1"/>
      <c r="G121" s="1"/>
      <c r="H121" s="1"/>
      <c r="I121" s="1"/>
      <c r="J121" s="1"/>
    </row>
    <row r="122" spans="1:10" x14ac:dyDescent="0.2">
      <c r="A122" t="s">
        <v>98</v>
      </c>
      <c r="C122" s="27">
        <v>375</v>
      </c>
      <c r="D122" s="27">
        <v>375</v>
      </c>
      <c r="E122" s="24">
        <f>Table1[[#This Row],[2018 REVISED]]-Table1[[#This Row],[2018 ORIGINAL]]</f>
        <v>0</v>
      </c>
      <c r="F122" s="1"/>
      <c r="G122" s="1"/>
      <c r="H122" s="1"/>
      <c r="I122" s="1"/>
      <c r="J122" s="1"/>
    </row>
    <row r="123" spans="1:10" x14ac:dyDescent="0.2">
      <c r="A123" t="s">
        <v>99</v>
      </c>
      <c r="C123" s="27">
        <v>660</v>
      </c>
      <c r="D123" s="27">
        <v>660</v>
      </c>
      <c r="E123" s="24">
        <f>Table1[[#This Row],[2018 REVISED]]-Table1[[#This Row],[2018 ORIGINAL]]</f>
        <v>0</v>
      </c>
      <c r="F123" s="1"/>
      <c r="G123" s="1"/>
      <c r="H123" s="1"/>
      <c r="I123" s="1"/>
      <c r="J123" s="1"/>
    </row>
    <row r="124" spans="1:10" x14ac:dyDescent="0.2">
      <c r="A124" t="s">
        <v>100</v>
      </c>
      <c r="C124" s="27">
        <v>3100</v>
      </c>
      <c r="D124" s="27">
        <v>3100</v>
      </c>
      <c r="E124" s="24">
        <f>Table1[[#This Row],[2018 REVISED]]-Table1[[#This Row],[2018 ORIGINAL]]</f>
        <v>0</v>
      </c>
      <c r="F124" s="1"/>
      <c r="G124" s="1"/>
      <c r="H124" s="1"/>
      <c r="I124" s="1"/>
      <c r="J124" s="1"/>
    </row>
    <row r="125" spans="1:10" x14ac:dyDescent="0.2">
      <c r="A125" t="s">
        <v>101</v>
      </c>
      <c r="C125" s="27">
        <v>4290</v>
      </c>
      <c r="D125" s="27">
        <v>4290</v>
      </c>
      <c r="E125" s="24">
        <f>Table1[[#This Row],[2018 REVISED]]-Table1[[#This Row],[2018 ORIGINAL]]</f>
        <v>0</v>
      </c>
      <c r="F125" s="1"/>
      <c r="G125" s="1"/>
      <c r="H125" s="1"/>
      <c r="I125" s="1"/>
      <c r="J125" s="1"/>
    </row>
    <row r="126" spans="1:10" x14ac:dyDescent="0.2">
      <c r="A126" t="s">
        <v>102</v>
      </c>
      <c r="C126" s="27">
        <v>8500</v>
      </c>
      <c r="D126" s="27">
        <v>8500</v>
      </c>
      <c r="E126" s="24">
        <f>Table1[[#This Row],[2018 REVISED]]-Table1[[#This Row],[2018 ORIGINAL]]</f>
        <v>0</v>
      </c>
      <c r="F126" s="1"/>
      <c r="G126" s="1"/>
      <c r="H126" s="1"/>
      <c r="I126" s="1"/>
      <c r="J126" s="1"/>
    </row>
    <row r="127" spans="1:10" x14ac:dyDescent="0.2">
      <c r="A127" t="s">
        <v>103</v>
      </c>
      <c r="C127" s="27">
        <v>10890</v>
      </c>
      <c r="D127" s="27">
        <v>10890</v>
      </c>
      <c r="E127" s="24">
        <f>Table1[[#This Row],[2018 REVISED]]-Table1[[#This Row],[2018 ORIGINAL]]</f>
        <v>0</v>
      </c>
      <c r="F127" s="1"/>
      <c r="G127" s="1"/>
      <c r="H127" s="1"/>
      <c r="I127" s="1"/>
      <c r="J127" s="1"/>
    </row>
    <row r="128" spans="1:10" x14ac:dyDescent="0.2">
      <c r="A128" t="s">
        <v>104</v>
      </c>
      <c r="C128" s="27">
        <v>24200</v>
      </c>
      <c r="D128" s="27">
        <v>24200</v>
      </c>
      <c r="E128" s="24">
        <f>Table1[[#This Row],[2018 REVISED]]-Table1[[#This Row],[2018 ORIGINAL]]</f>
        <v>0</v>
      </c>
      <c r="F128" s="1"/>
      <c r="G128" s="1"/>
      <c r="H128" s="1"/>
      <c r="I128" s="1"/>
      <c r="J128" s="1"/>
    </row>
    <row r="129" spans="1:10" x14ac:dyDescent="0.2">
      <c r="A129" t="s">
        <v>105</v>
      </c>
      <c r="C129" s="27">
        <v>48400</v>
      </c>
      <c r="D129" s="27">
        <v>48400</v>
      </c>
      <c r="E129" s="24">
        <f>Table1[[#This Row],[2018 REVISED]]-Table1[[#This Row],[2018 ORIGINAL]]</f>
        <v>0</v>
      </c>
      <c r="F129" s="1"/>
      <c r="G129" s="1"/>
      <c r="H129" s="1"/>
      <c r="I129" s="1"/>
      <c r="J129" s="1"/>
    </row>
    <row r="130" spans="1:10" x14ac:dyDescent="0.2">
      <c r="A130" t="s">
        <v>106</v>
      </c>
      <c r="C130" s="27">
        <v>27500</v>
      </c>
      <c r="D130" s="27">
        <v>27500</v>
      </c>
      <c r="E130" s="24">
        <f>Table1[[#This Row],[2018 REVISED]]-Table1[[#This Row],[2018 ORIGINAL]]</f>
        <v>0</v>
      </c>
      <c r="F130" s="1"/>
      <c r="G130" s="1"/>
      <c r="H130" s="1"/>
      <c r="I130" s="1"/>
      <c r="J130" s="1"/>
    </row>
    <row r="131" spans="1:10" x14ac:dyDescent="0.2">
      <c r="A131" t="s">
        <v>107</v>
      </c>
      <c r="C131" s="27">
        <v>5000</v>
      </c>
      <c r="D131" s="27">
        <v>4000</v>
      </c>
      <c r="E131" s="24">
        <f>Table1[[#This Row],[2018 REVISED]]-Table1[[#This Row],[2018 ORIGINAL]]</f>
        <v>-1000</v>
      </c>
      <c r="F131" s="1"/>
      <c r="G131" s="1"/>
      <c r="H131" s="1"/>
      <c r="I131" s="1"/>
      <c r="J131" s="1"/>
    </row>
    <row r="132" spans="1:10" x14ac:dyDescent="0.2">
      <c r="A132" t="s">
        <v>108</v>
      </c>
      <c r="C132" s="27">
        <v>300</v>
      </c>
      <c r="D132" s="27">
        <v>300</v>
      </c>
      <c r="E132" s="24">
        <f>Table1[[#This Row],[2018 REVISED]]-Table1[[#This Row],[2018 ORIGINAL]]</f>
        <v>0</v>
      </c>
      <c r="F132" s="1"/>
      <c r="G132" s="1"/>
      <c r="H132" s="1"/>
      <c r="I132" s="1"/>
      <c r="J132" s="1"/>
    </row>
    <row r="133" spans="1:10" x14ac:dyDescent="0.2">
      <c r="A133" t="s">
        <v>109</v>
      </c>
      <c r="C133" s="27">
        <v>2182793</v>
      </c>
      <c r="D133" s="27">
        <v>2182793</v>
      </c>
      <c r="E133" s="24">
        <f>Table1[[#This Row],[2018 REVISED]]-Table1[[#This Row],[2018 ORIGINAL]]</f>
        <v>0</v>
      </c>
      <c r="F133" s="1"/>
      <c r="G133" s="1"/>
      <c r="H133" s="1"/>
      <c r="I133" s="1"/>
      <c r="J133" s="1"/>
    </row>
    <row r="134" spans="1:10" x14ac:dyDescent="0.2">
      <c r="A134" t="s">
        <v>110</v>
      </c>
      <c r="C134" s="27">
        <v>187000</v>
      </c>
      <c r="D134" s="27">
        <v>187000</v>
      </c>
      <c r="E134" s="24">
        <f>Table1[[#This Row],[2018 REVISED]]-Table1[[#This Row],[2018 ORIGINAL]]</f>
        <v>0</v>
      </c>
      <c r="F134" s="1"/>
      <c r="G134" s="1"/>
      <c r="H134" s="1"/>
      <c r="I134" s="1"/>
      <c r="J134" s="1"/>
    </row>
    <row r="135" spans="1:10" x14ac:dyDescent="0.2">
      <c r="A135" t="s">
        <v>1</v>
      </c>
      <c r="C135" s="22" t="s">
        <v>171</v>
      </c>
      <c r="D135" s="22" t="s">
        <v>171</v>
      </c>
      <c r="E135" s="24"/>
      <c r="F135" s="1"/>
      <c r="G135" s="1"/>
      <c r="H135" s="1"/>
      <c r="I135" s="1"/>
      <c r="J135" s="1"/>
    </row>
    <row r="136" spans="1:10" x14ac:dyDescent="0.2">
      <c r="A136" t="s">
        <v>163</v>
      </c>
      <c r="C136" s="27">
        <v>600</v>
      </c>
      <c r="D136" s="27">
        <v>600</v>
      </c>
      <c r="E136" s="24">
        <f>Table1[[#This Row],[2018 REVISED]]-Table1[[#This Row],[2018 ORIGINAL]]</f>
        <v>0</v>
      </c>
      <c r="F136" s="1"/>
      <c r="G136" s="1"/>
      <c r="H136" s="1"/>
      <c r="I136" s="1"/>
      <c r="J136" s="1"/>
    </row>
    <row r="137" spans="1:10" x14ac:dyDescent="0.2">
      <c r="A137" t="s">
        <v>164</v>
      </c>
      <c r="C137" s="22" t="s">
        <v>171</v>
      </c>
      <c r="D137" s="22" t="s">
        <v>171</v>
      </c>
      <c r="E137" s="24"/>
      <c r="F137" s="1"/>
      <c r="G137" s="1"/>
      <c r="H137" s="1"/>
      <c r="I137" s="1"/>
      <c r="J137" s="1"/>
    </row>
    <row r="138" spans="1:10" x14ac:dyDescent="0.2">
      <c r="A138" t="s">
        <v>170</v>
      </c>
      <c r="C138" s="27">
        <v>40000</v>
      </c>
      <c r="D138" s="27">
        <v>40000</v>
      </c>
      <c r="E138" s="24">
        <f>Table1[[#This Row],[2018 REVISED]]-Table1[[#This Row],[2018 ORIGINAL]]</f>
        <v>0</v>
      </c>
      <c r="F138" s="1"/>
      <c r="G138" s="1"/>
      <c r="H138" s="1"/>
      <c r="I138" s="1"/>
      <c r="J138" s="1"/>
    </row>
    <row r="139" spans="1:10" x14ac:dyDescent="0.2">
      <c r="A139" t="s">
        <v>178</v>
      </c>
      <c r="C139" s="27">
        <v>0</v>
      </c>
      <c r="D139" s="27">
        <v>0</v>
      </c>
      <c r="E139" s="32">
        <f>Table1[[#This Row],[2018 REVISED]]-Table1[[#This Row],[2018 ORIGINAL]]</f>
        <v>0</v>
      </c>
      <c r="F139" s="1"/>
      <c r="G139" s="37"/>
      <c r="H139" s="1"/>
      <c r="I139" s="1"/>
      <c r="J139" s="1"/>
    </row>
    <row r="140" spans="1:10" x14ac:dyDescent="0.2">
      <c r="A140" t="s">
        <v>111</v>
      </c>
      <c r="C140" s="27">
        <v>9500000</v>
      </c>
      <c r="D140" s="50">
        <v>8497990</v>
      </c>
      <c r="E140" s="24">
        <f>Table1[[#This Row],[2018 REVISED]]-Table1[[#This Row],[2018 ORIGINAL]]</f>
        <v>-1002010</v>
      </c>
      <c r="F140" s="1"/>
      <c r="G140" s="1"/>
      <c r="H140" s="1"/>
      <c r="I140" s="1"/>
      <c r="J140" s="1"/>
    </row>
    <row r="141" spans="1:10" x14ac:dyDescent="0.2">
      <c r="A141" t="s">
        <v>112</v>
      </c>
      <c r="C141" s="27">
        <v>60000</v>
      </c>
      <c r="D141" s="27">
        <v>60000</v>
      </c>
      <c r="E141" s="24">
        <f>Table1[[#This Row],[2018 REVISED]]-Table1[[#This Row],[2018 ORIGINAL]]</f>
        <v>0</v>
      </c>
      <c r="F141" s="1"/>
      <c r="G141" s="1"/>
      <c r="H141" s="1"/>
      <c r="I141" s="1"/>
      <c r="J141" s="1"/>
    </row>
    <row r="142" spans="1:10" x14ac:dyDescent="0.2">
      <c r="A142" t="s">
        <v>113</v>
      </c>
      <c r="C142" s="49">
        <v>350000</v>
      </c>
      <c r="D142" s="49">
        <v>350000</v>
      </c>
      <c r="E142" s="24">
        <f>Table1[[#This Row],[2018 REVISED]]-Table1[[#This Row],[2018 ORIGINAL]]</f>
        <v>0</v>
      </c>
      <c r="F142" s="1"/>
      <c r="G142" s="1"/>
      <c r="H142" s="1"/>
      <c r="I142" s="1"/>
      <c r="J142" s="1"/>
    </row>
    <row r="143" spans="1:10" x14ac:dyDescent="0.2">
      <c r="A143" t="s">
        <v>114</v>
      </c>
      <c r="C143" s="49">
        <v>60000</v>
      </c>
      <c r="D143" s="49">
        <v>60000</v>
      </c>
      <c r="E143" s="24">
        <f>Table1[[#This Row],[2018 REVISED]]-Table1[[#This Row],[2018 ORIGINAL]]</f>
        <v>0</v>
      </c>
      <c r="F143" s="1"/>
      <c r="G143" s="1"/>
      <c r="H143" s="1"/>
      <c r="I143" s="1"/>
      <c r="J143" s="1"/>
    </row>
    <row r="144" spans="1:10" x14ac:dyDescent="0.2">
      <c r="A144" t="s">
        <v>115</v>
      </c>
      <c r="C144" s="49">
        <v>19360</v>
      </c>
      <c r="D144" s="49">
        <v>19360</v>
      </c>
      <c r="E144" s="24">
        <f>Table1[[#This Row],[2018 REVISED]]-Table1[[#This Row],[2018 ORIGINAL]]</f>
        <v>0</v>
      </c>
      <c r="F144" s="1"/>
      <c r="G144" s="1"/>
      <c r="H144" s="1"/>
      <c r="I144" s="1"/>
      <c r="J144" s="1"/>
    </row>
    <row r="145" spans="1:10" x14ac:dyDescent="0.2">
      <c r="A145" t="s">
        <v>116</v>
      </c>
      <c r="C145" s="49">
        <v>250</v>
      </c>
      <c r="D145" s="49">
        <v>250</v>
      </c>
      <c r="E145" s="24">
        <f>Table1[[#This Row],[2018 REVISED]]-Table1[[#This Row],[2018 ORIGINAL]]</f>
        <v>0</v>
      </c>
      <c r="F145" s="1"/>
      <c r="G145" s="1"/>
      <c r="H145" s="1"/>
      <c r="I145" s="1"/>
      <c r="J145" s="1"/>
    </row>
    <row r="146" spans="1:10" x14ac:dyDescent="0.2">
      <c r="A146" t="s">
        <v>117</v>
      </c>
      <c r="C146" s="49">
        <v>55000</v>
      </c>
      <c r="D146" s="49">
        <v>55000</v>
      </c>
      <c r="E146" s="24">
        <f>Table1[[#This Row],[2018 REVISED]]-Table1[[#This Row],[2018 ORIGINAL]]</f>
        <v>0</v>
      </c>
      <c r="F146" s="1"/>
      <c r="G146" s="1"/>
      <c r="H146" s="1"/>
      <c r="I146" s="1"/>
      <c r="J146" s="1"/>
    </row>
    <row r="147" spans="1:10" x14ac:dyDescent="0.2">
      <c r="A147" t="s">
        <v>118</v>
      </c>
      <c r="C147" s="49">
        <v>65000</v>
      </c>
      <c r="D147" s="49">
        <v>65000</v>
      </c>
      <c r="E147" s="24">
        <f>Table1[[#This Row],[2018 REVISED]]-Table1[[#This Row],[2018 ORIGINAL]]</f>
        <v>0</v>
      </c>
      <c r="F147" s="1"/>
      <c r="G147" s="1"/>
      <c r="H147" s="1"/>
      <c r="I147" s="1"/>
      <c r="J147" s="1"/>
    </row>
    <row r="148" spans="1:10" x14ac:dyDescent="0.2">
      <c r="A148" t="s">
        <v>119</v>
      </c>
      <c r="C148" s="49">
        <v>120000</v>
      </c>
      <c r="D148" s="49">
        <v>120000</v>
      </c>
      <c r="E148" s="24">
        <f>Table1[[#This Row],[2018 REVISED]]-Table1[[#This Row],[2018 ORIGINAL]]</f>
        <v>0</v>
      </c>
      <c r="F148" s="1"/>
      <c r="G148" s="1"/>
      <c r="H148" s="1"/>
      <c r="I148" s="1"/>
      <c r="J148" s="1"/>
    </row>
    <row r="149" spans="1:10" x14ac:dyDescent="0.2">
      <c r="A149" t="s">
        <v>120</v>
      </c>
      <c r="C149" s="49">
        <v>140000</v>
      </c>
      <c r="D149" s="49">
        <v>140000</v>
      </c>
      <c r="E149" s="24">
        <f>Table1[[#This Row],[2018 REVISED]]-Table1[[#This Row],[2018 ORIGINAL]]</f>
        <v>0</v>
      </c>
      <c r="F149" s="1"/>
      <c r="G149" s="1"/>
      <c r="H149" s="1"/>
      <c r="I149" s="1"/>
      <c r="J149" s="1"/>
    </row>
    <row r="150" spans="1:10" x14ac:dyDescent="0.2">
      <c r="A150" t="s">
        <v>121</v>
      </c>
      <c r="C150" s="30"/>
      <c r="D150" s="23" t="s">
        <v>171</v>
      </c>
      <c r="E150" s="23"/>
      <c r="F150" s="1"/>
      <c r="G150" s="1"/>
      <c r="H150" s="1"/>
      <c r="I150" s="1"/>
      <c r="J150" s="1"/>
    </row>
    <row r="151" spans="1:10" x14ac:dyDescent="0.2">
      <c r="C151" s="30"/>
      <c r="D151" s="23"/>
      <c r="E151" s="23"/>
      <c r="F151" s="1"/>
      <c r="G151" s="1"/>
      <c r="H151" s="1"/>
      <c r="I151" s="1"/>
      <c r="J151" s="1"/>
    </row>
    <row r="152" spans="1:10" x14ac:dyDescent="0.2">
      <c r="C152" s="30"/>
      <c r="D152" s="23"/>
      <c r="E152" s="23"/>
      <c r="F152" s="1"/>
      <c r="G152" s="1"/>
      <c r="H152" s="1"/>
      <c r="I152" s="1"/>
      <c r="J152" s="1"/>
    </row>
    <row r="153" spans="1:10" x14ac:dyDescent="0.2">
      <c r="A153" s="3" t="s">
        <v>122</v>
      </c>
      <c r="B153" s="9"/>
      <c r="C153" s="24">
        <f>SUM(C86:C152)</f>
        <v>13791488</v>
      </c>
      <c r="D153" s="24">
        <f>SUM(D86:D152)</f>
        <v>12789213</v>
      </c>
      <c r="E153" s="32">
        <f>Table1[[#This Row],[2018 REVISED]]-Table1[[#This Row],[2018 ORIGINAL]]</f>
        <v>-1002275</v>
      </c>
      <c r="F153" s="1"/>
      <c r="G153" s="1"/>
      <c r="H153" s="1"/>
      <c r="I153" s="1"/>
      <c r="J153" s="1"/>
    </row>
    <row r="154" spans="1:10" x14ac:dyDescent="0.2">
      <c r="A154" s="3"/>
      <c r="B154" s="9"/>
      <c r="C154" s="31"/>
      <c r="D154" s="20"/>
      <c r="E154" s="23"/>
      <c r="F154" s="1"/>
      <c r="G154" s="1"/>
      <c r="H154" s="1"/>
      <c r="I154" s="1"/>
      <c r="J154" s="1"/>
    </row>
    <row r="155" spans="1:10" x14ac:dyDescent="0.2">
      <c r="A155" t="s">
        <v>123</v>
      </c>
      <c r="C155" s="27">
        <v>11200</v>
      </c>
      <c r="D155" s="27">
        <v>10416</v>
      </c>
      <c r="E155" s="24">
        <f>Table1[[#This Row],[2018 REVISED]]-Table1[[#This Row],[2018 ORIGINAL]]</f>
        <v>-784</v>
      </c>
      <c r="F155" s="1"/>
      <c r="G155" s="1"/>
      <c r="H155" s="1"/>
      <c r="I155" s="1"/>
      <c r="J155" s="1"/>
    </row>
    <row r="156" spans="1:10" x14ac:dyDescent="0.2">
      <c r="A156" t="s">
        <v>124</v>
      </c>
      <c r="C156" s="27">
        <v>325000</v>
      </c>
      <c r="D156" s="27">
        <v>325000</v>
      </c>
      <c r="E156" s="24">
        <f>Table1[[#This Row],[2018 REVISED]]-Table1[[#This Row],[2018 ORIGINAL]]</f>
        <v>0</v>
      </c>
      <c r="F156" s="1"/>
      <c r="G156" s="1"/>
      <c r="H156" s="1"/>
      <c r="I156" s="1"/>
      <c r="J156" s="1"/>
    </row>
    <row r="157" spans="1:10" x14ac:dyDescent="0.2">
      <c r="A157" t="s">
        <v>2</v>
      </c>
      <c r="C157" s="27">
        <v>4974900</v>
      </c>
      <c r="D157" s="27">
        <v>4974900</v>
      </c>
      <c r="E157" s="24">
        <f>Table1[[#This Row],[2018 REVISED]]-Table1[[#This Row],[2018 ORIGINAL]]</f>
        <v>0</v>
      </c>
      <c r="F157" s="1"/>
      <c r="G157" s="1"/>
      <c r="H157" s="1"/>
      <c r="I157" s="1"/>
      <c r="J157" s="1"/>
    </row>
    <row r="158" spans="1:10" x14ac:dyDescent="0.2">
      <c r="A158" t="s">
        <v>125</v>
      </c>
      <c r="C158" s="27">
        <v>30000</v>
      </c>
      <c r="D158" s="27">
        <v>30000</v>
      </c>
      <c r="E158" s="32">
        <f>Table1[[#This Row],[2018 REVISED]]-Table1[[#This Row],[2018 ORIGINAL]]</f>
        <v>0</v>
      </c>
      <c r="F158" s="1"/>
      <c r="G158" s="37"/>
      <c r="H158" s="1"/>
      <c r="I158" s="1"/>
      <c r="J158" s="1"/>
    </row>
    <row r="159" spans="1:10" x14ac:dyDescent="0.2">
      <c r="A159" t="s">
        <v>3</v>
      </c>
      <c r="C159" s="27">
        <v>10000</v>
      </c>
      <c r="D159" s="27">
        <v>10000</v>
      </c>
      <c r="E159" s="24">
        <f>Table1[[#This Row],[2018 REVISED]]-Table1[[#This Row],[2018 ORIGINAL]]</f>
        <v>0</v>
      </c>
      <c r="F159" s="1"/>
      <c r="G159" s="1"/>
      <c r="H159" s="1"/>
      <c r="I159" s="1"/>
      <c r="J159" s="1"/>
    </row>
    <row r="160" spans="1:10" x14ac:dyDescent="0.2">
      <c r="A160" t="s">
        <v>126</v>
      </c>
      <c r="C160" s="27">
        <v>3500</v>
      </c>
      <c r="D160" s="27">
        <v>3500</v>
      </c>
      <c r="E160" s="24">
        <f>Table1[[#This Row],[2018 REVISED]]-Table1[[#This Row],[2018 ORIGINAL]]</f>
        <v>0</v>
      </c>
      <c r="F160" s="1"/>
      <c r="G160" s="1"/>
      <c r="H160" s="1"/>
      <c r="I160" s="1"/>
      <c r="J160" s="1"/>
    </row>
    <row r="161" spans="1:10" x14ac:dyDescent="0.2">
      <c r="A161" t="s">
        <v>127</v>
      </c>
      <c r="C161" s="50">
        <v>340000</v>
      </c>
      <c r="D161" s="50">
        <v>340000</v>
      </c>
      <c r="E161" s="24">
        <f>Table1[[#This Row],[2018 REVISED]]-Table1[[#This Row],[2018 ORIGINAL]]</f>
        <v>0</v>
      </c>
      <c r="F161" s="1"/>
      <c r="G161" s="1"/>
      <c r="H161" s="1"/>
      <c r="I161" s="1"/>
      <c r="J161" s="1"/>
    </row>
    <row r="162" spans="1:10" x14ac:dyDescent="0.2">
      <c r="A162" t="s">
        <v>128</v>
      </c>
      <c r="C162" s="27">
        <v>1825</v>
      </c>
      <c r="D162" s="27">
        <v>1825</v>
      </c>
      <c r="E162" s="24">
        <f>Table1[[#This Row],[2018 REVISED]]-Table1[[#This Row],[2018 ORIGINAL]]</f>
        <v>0</v>
      </c>
      <c r="F162" s="1"/>
      <c r="G162" s="1"/>
      <c r="H162" s="1"/>
      <c r="I162" s="1"/>
      <c r="J162" s="1"/>
    </row>
    <row r="163" spans="1:10" x14ac:dyDescent="0.2">
      <c r="A163" t="s">
        <v>129</v>
      </c>
      <c r="C163" s="27">
        <v>75500</v>
      </c>
      <c r="D163" s="27">
        <v>75500</v>
      </c>
      <c r="E163" s="24">
        <f>Table1[[#This Row],[2018 REVISED]]-Table1[[#This Row],[2018 ORIGINAL]]</f>
        <v>0</v>
      </c>
      <c r="F163" s="1"/>
      <c r="G163" s="1"/>
      <c r="H163" s="1"/>
      <c r="I163" s="1"/>
      <c r="J163" s="1"/>
    </row>
    <row r="164" spans="1:10" x14ac:dyDescent="0.2">
      <c r="A164" t="s">
        <v>4</v>
      </c>
      <c r="C164" s="30"/>
      <c r="D164" s="23" t="s">
        <v>171</v>
      </c>
      <c r="E164" s="23"/>
      <c r="F164" s="1"/>
      <c r="G164" s="1" t="e">
        <f>Table1[[#This Row],[2018 REVISED]]-Table1[[#This Row],[Column1]]</f>
        <v>#VALUE!</v>
      </c>
      <c r="H164" s="1"/>
      <c r="I164" s="1"/>
      <c r="J164" s="1"/>
    </row>
    <row r="165" spans="1:10" x14ac:dyDescent="0.2">
      <c r="A165" t="s">
        <v>130</v>
      </c>
      <c r="C165" s="27">
        <v>220000</v>
      </c>
      <c r="D165" s="27">
        <v>220000</v>
      </c>
      <c r="E165" s="24">
        <f>Table1[[#This Row],[2018 REVISED]]-Table1[[#This Row],[2018 ORIGINAL]]</f>
        <v>0</v>
      </c>
      <c r="F165" s="1"/>
      <c r="G165" s="37"/>
      <c r="H165" s="1"/>
      <c r="I165" s="1"/>
      <c r="J165" s="1"/>
    </row>
    <row r="166" spans="1:10" x14ac:dyDescent="0.2">
      <c r="A166" t="s">
        <v>131</v>
      </c>
      <c r="C166" s="27">
        <v>50000</v>
      </c>
      <c r="D166" s="50">
        <v>50000</v>
      </c>
      <c r="E166" s="24">
        <f>Table1[[#This Row],[2018 REVISED]]-Table1[[#This Row],[2018 ORIGINAL]]</f>
        <v>0</v>
      </c>
      <c r="F166" s="1"/>
      <c r="G166" s="37"/>
      <c r="H166" s="1"/>
      <c r="I166" s="1"/>
      <c r="J166" s="1"/>
    </row>
    <row r="167" spans="1:10" x14ac:dyDescent="0.2">
      <c r="A167" t="s">
        <v>132</v>
      </c>
      <c r="C167" s="27">
        <v>50000</v>
      </c>
      <c r="D167" s="27">
        <v>50000</v>
      </c>
      <c r="E167" s="23">
        <f>Table1[[#This Row],[2018 REVISED]]-Table1[[#This Row],[2018 ORIGINAL]]</f>
        <v>0</v>
      </c>
      <c r="F167" s="1"/>
      <c r="G167" s="1"/>
      <c r="H167" s="1"/>
      <c r="I167" s="1"/>
      <c r="J167" s="1"/>
    </row>
    <row r="168" spans="1:10" x14ac:dyDescent="0.2">
      <c r="A168" s="3" t="s">
        <v>133</v>
      </c>
      <c r="B168" s="9"/>
      <c r="C168" s="27">
        <f t="shared" ref="C168:D168" si="6">SUM(C155:C167)</f>
        <v>6091925</v>
      </c>
      <c r="D168" s="27">
        <f t="shared" si="6"/>
        <v>6091141</v>
      </c>
      <c r="E168" s="24">
        <f>Table1[[#This Row],[2018 REVISED]]-Table1[[#This Row],[2018 ORIGINAL]]</f>
        <v>-784</v>
      </c>
      <c r="F168" s="1"/>
      <c r="G168" s="1"/>
      <c r="H168" s="1"/>
      <c r="I168" s="1"/>
      <c r="J168" s="1"/>
    </row>
    <row r="169" spans="1:10" x14ac:dyDescent="0.2">
      <c r="D169" s="19"/>
      <c r="E169" s="23"/>
      <c r="F169" s="1"/>
      <c r="G169" s="1"/>
      <c r="H169" s="1"/>
      <c r="I169" s="1"/>
      <c r="J169" s="1"/>
    </row>
    <row r="170" spans="1:10" x14ac:dyDescent="0.2">
      <c r="A170" t="s">
        <v>134</v>
      </c>
      <c r="C170" s="27">
        <v>275000</v>
      </c>
      <c r="D170" s="27">
        <v>302397</v>
      </c>
      <c r="E170" s="24">
        <f>Table1[[#This Row],[2018 REVISED]]-Table1[[#This Row],[2018 ORIGINAL]]</f>
        <v>27397</v>
      </c>
      <c r="F170" s="1"/>
      <c r="G170" s="1"/>
      <c r="H170" s="1"/>
      <c r="I170" s="1"/>
      <c r="J170" s="1"/>
    </row>
    <row r="171" spans="1:10" s="3" customFormat="1" x14ac:dyDescent="0.2">
      <c r="A171" s="3" t="s">
        <v>135</v>
      </c>
      <c r="B171" s="9"/>
      <c r="C171" s="27">
        <f t="shared" ref="C171:D171" si="7">SUM(C170)</f>
        <v>275000</v>
      </c>
      <c r="D171" s="27">
        <f t="shared" si="7"/>
        <v>302397</v>
      </c>
      <c r="E171" s="24">
        <f>Table1[[#This Row],[2018 REVISED]]-Table1[[#This Row],[2018 ORIGINAL]]</f>
        <v>27397</v>
      </c>
      <c r="F171" s="9"/>
      <c r="G171" s="9"/>
      <c r="H171" s="9"/>
      <c r="I171" s="9"/>
      <c r="J171" s="9"/>
    </row>
    <row r="172" spans="1:10" x14ac:dyDescent="0.2">
      <c r="D172" s="19"/>
      <c r="E172" s="23"/>
      <c r="F172" s="1"/>
      <c r="G172" s="1"/>
      <c r="H172" s="1"/>
      <c r="I172" s="1"/>
      <c r="J172" s="1"/>
    </row>
    <row r="173" spans="1:10" x14ac:dyDescent="0.2">
      <c r="A173" t="s">
        <v>136</v>
      </c>
      <c r="C173" s="27">
        <v>0</v>
      </c>
      <c r="D173" s="27">
        <v>700</v>
      </c>
      <c r="E173" s="24">
        <f>Table1[[#This Row],[2018 REVISED]]-Table1[[#This Row],[2018 ORIGINAL]]</f>
        <v>700</v>
      </c>
      <c r="F173" s="1"/>
      <c r="G173" s="1">
        <f>Table1[[#This Row],[2018 REVISED]]-Table1[[#This Row],[Column1]]</f>
        <v>700</v>
      </c>
      <c r="H173" s="1"/>
      <c r="I173" s="1"/>
      <c r="J173" s="1"/>
    </row>
    <row r="174" spans="1:10" x14ac:dyDescent="0.2">
      <c r="A174" t="s">
        <v>196</v>
      </c>
      <c r="C174" s="27">
        <v>0</v>
      </c>
      <c r="D174" s="27">
        <v>12156</v>
      </c>
      <c r="E174" s="24">
        <f>Table1[[#This Row],[2018 REVISED]]-Table1[[#This Row],[2018 ORIGINAL]]</f>
        <v>12156</v>
      </c>
      <c r="F174" s="1"/>
      <c r="G174" s="1">
        <f>Table1[[#This Row],[2018 REVISED]]-Table1[[#This Row],[Column1]]</f>
        <v>12156</v>
      </c>
      <c r="H174" s="1"/>
      <c r="I174" s="1"/>
      <c r="J174" s="1"/>
    </row>
    <row r="175" spans="1:10" x14ac:dyDescent="0.2">
      <c r="A175" t="s">
        <v>137</v>
      </c>
      <c r="D175" s="22" t="s">
        <v>171</v>
      </c>
      <c r="E175" s="23"/>
      <c r="F175" s="1"/>
      <c r="G175" s="1" t="e">
        <f>Table1[[#This Row],[2018 REVISED]]-Table1[[#This Row],[Column1]]</f>
        <v>#VALUE!</v>
      </c>
      <c r="H175" s="1"/>
      <c r="I175" s="1"/>
      <c r="J175" s="1"/>
    </row>
    <row r="176" spans="1:10" x14ac:dyDescent="0.2">
      <c r="A176" t="s">
        <v>138</v>
      </c>
      <c r="C176" s="27">
        <v>985000</v>
      </c>
      <c r="D176" s="27">
        <v>985000</v>
      </c>
      <c r="E176" s="24">
        <f>Table1[[#This Row],[2018 REVISED]]-Table1[[#This Row],[2018 ORIGINAL]]</f>
        <v>0</v>
      </c>
      <c r="F176" s="1"/>
      <c r="G176" s="1"/>
      <c r="H176" s="1"/>
      <c r="I176" s="1"/>
      <c r="J176" s="1"/>
    </row>
    <row r="177" spans="1:10" x14ac:dyDescent="0.2">
      <c r="A177" t="s">
        <v>139</v>
      </c>
      <c r="D177" s="22" t="s">
        <v>171</v>
      </c>
      <c r="E177" s="23"/>
      <c r="F177" s="1"/>
      <c r="G177" s="1" t="e">
        <f>Table1[[#This Row],[2018 REVISED]]-Table1[[#This Row],[Column1]]</f>
        <v>#VALUE!</v>
      </c>
      <c r="H177" s="1"/>
      <c r="I177" s="1"/>
      <c r="J177" s="1"/>
    </row>
    <row r="178" spans="1:10" x14ac:dyDescent="0.2">
      <c r="A178" t="s">
        <v>140</v>
      </c>
      <c r="C178" s="27">
        <v>5000</v>
      </c>
      <c r="D178" s="27">
        <v>5000</v>
      </c>
      <c r="E178" s="24">
        <f>Table1[[#This Row],[2018 REVISED]]-Table1[[#This Row],[2018 ORIGINAL]]</f>
        <v>0</v>
      </c>
      <c r="F178" s="1"/>
      <c r="G178" s="1"/>
      <c r="H178" s="1"/>
      <c r="I178" s="1"/>
      <c r="J178" s="1"/>
    </row>
    <row r="179" spans="1:10" x14ac:dyDescent="0.2">
      <c r="A179" t="s">
        <v>141</v>
      </c>
      <c r="D179" s="23" t="s">
        <v>171</v>
      </c>
      <c r="E179" s="23"/>
      <c r="F179" s="1"/>
      <c r="G179" s="1"/>
      <c r="H179" s="1"/>
      <c r="I179" s="1"/>
      <c r="J179" s="1"/>
    </row>
    <row r="180" spans="1:10" x14ac:dyDescent="0.2">
      <c r="A180" t="s">
        <v>142</v>
      </c>
      <c r="C180" s="27">
        <v>66237</v>
      </c>
      <c r="D180" s="27">
        <v>66237</v>
      </c>
      <c r="E180" s="24">
        <f>Table1[[#This Row],[2018 REVISED]]-Table1[[#This Row],[2018 ORIGINAL]]</f>
        <v>0</v>
      </c>
      <c r="F180" s="37"/>
      <c r="G180" s="37"/>
      <c r="H180" s="1"/>
      <c r="I180" s="1"/>
      <c r="J180" s="1"/>
    </row>
    <row r="181" spans="1:10" x14ac:dyDescent="0.2">
      <c r="A181" t="s">
        <v>143</v>
      </c>
      <c r="D181" s="23" t="s">
        <v>171</v>
      </c>
      <c r="E181" s="23"/>
      <c r="F181" s="37"/>
      <c r="G181" s="37"/>
      <c r="H181" s="1"/>
      <c r="I181" s="1"/>
      <c r="J181" s="1"/>
    </row>
    <row r="182" spans="1:10" x14ac:dyDescent="0.2">
      <c r="A182" t="s">
        <v>144</v>
      </c>
      <c r="D182" s="22" t="s">
        <v>171</v>
      </c>
      <c r="E182" s="23"/>
      <c r="F182" s="37"/>
      <c r="G182" s="37"/>
      <c r="H182" s="1"/>
      <c r="I182" s="1"/>
      <c r="J182" s="1"/>
    </row>
    <row r="183" spans="1:10" x14ac:dyDescent="0.2">
      <c r="A183" t="s">
        <v>145</v>
      </c>
      <c r="C183" s="27">
        <v>18000</v>
      </c>
      <c r="D183" s="27">
        <v>18000</v>
      </c>
      <c r="E183" s="32">
        <f>Table1[[#This Row],[2018 REVISED]]-Table1[[#This Row],[2018 ORIGINAL]]</f>
        <v>0</v>
      </c>
      <c r="F183" s="37"/>
      <c r="G183" s="37"/>
      <c r="H183" s="1"/>
      <c r="I183" s="1"/>
      <c r="J183" s="1"/>
    </row>
    <row r="184" spans="1:10" x14ac:dyDescent="0.2">
      <c r="A184" t="s">
        <v>146</v>
      </c>
      <c r="C184" s="27">
        <v>20725</v>
      </c>
      <c r="D184" s="49">
        <v>44260</v>
      </c>
      <c r="E184" s="24">
        <f>Table1[[#This Row],[2018 REVISED]]-Table1[[#This Row],[2018 ORIGINAL]]</f>
        <v>23535</v>
      </c>
      <c r="F184" s="37"/>
      <c r="G184" s="37"/>
      <c r="H184" s="1"/>
      <c r="I184" s="1"/>
      <c r="J184" s="1"/>
    </row>
    <row r="185" spans="1:10" x14ac:dyDescent="0.2">
      <c r="A185" t="s">
        <v>197</v>
      </c>
      <c r="C185" s="27">
        <v>0</v>
      </c>
      <c r="D185" s="49">
        <v>203</v>
      </c>
      <c r="E185" s="24">
        <f>Table1[[#This Row],[2018 REVISED]]-Table1[[#This Row],[2018 ORIGINAL]]</f>
        <v>203</v>
      </c>
      <c r="F185" s="37"/>
      <c r="G185" s="37">
        <f>Table1[[#This Row],[2018 REVISED]]-Table1[[#This Row],[Column1]]</f>
        <v>203</v>
      </c>
      <c r="H185" s="1"/>
      <c r="I185" s="1"/>
      <c r="J185" s="1"/>
    </row>
    <row r="186" spans="1:10" x14ac:dyDescent="0.2">
      <c r="A186" t="s">
        <v>165</v>
      </c>
      <c r="D186" s="18" t="s">
        <v>171</v>
      </c>
      <c r="E186" s="23"/>
      <c r="F186" s="37"/>
      <c r="G186" s="37"/>
      <c r="H186" s="1"/>
      <c r="I186" s="1"/>
      <c r="J186" s="1"/>
    </row>
    <row r="187" spans="1:10" x14ac:dyDescent="0.2">
      <c r="A187" t="s">
        <v>198</v>
      </c>
      <c r="C187" s="27">
        <v>0</v>
      </c>
      <c r="D187" s="49">
        <v>3285</v>
      </c>
      <c r="E187" s="23">
        <f>Table1[[#This Row],[2018 REVISED]]-Table1[[#This Row],[2018 ORIGINAL]]</f>
        <v>3285</v>
      </c>
      <c r="F187" s="37"/>
      <c r="G187" s="37">
        <f>Table1[[#This Row],[2018 REVISED]]-Table1[[#This Row],[Column1]]</f>
        <v>3285</v>
      </c>
      <c r="H187" s="1"/>
      <c r="I187" s="1"/>
      <c r="J187" s="1"/>
    </row>
    <row r="188" spans="1:10" x14ac:dyDescent="0.2">
      <c r="A188" t="s">
        <v>147</v>
      </c>
      <c r="C188" s="27">
        <v>80000</v>
      </c>
      <c r="D188" s="27">
        <v>80000</v>
      </c>
      <c r="E188" s="24">
        <f>Table1[[#This Row],[2018 REVISED]]-Table1[[#This Row],[2018 ORIGINAL]]</f>
        <v>0</v>
      </c>
      <c r="F188" s="37"/>
      <c r="G188" s="37"/>
      <c r="H188" s="1"/>
      <c r="I188" s="1"/>
      <c r="J188" s="1"/>
    </row>
    <row r="189" spans="1:10" x14ac:dyDescent="0.2">
      <c r="A189" t="s">
        <v>199</v>
      </c>
      <c r="C189" s="27">
        <v>0</v>
      </c>
      <c r="D189" s="27">
        <v>33932</v>
      </c>
      <c r="E189" s="24">
        <f>Table1[[#This Row],[2018 REVISED]]-Table1[[#This Row],[2018 ORIGINAL]]</f>
        <v>33932</v>
      </c>
      <c r="F189" s="37"/>
      <c r="G189" s="37">
        <f>Table1[[#This Row],[2018 REVISED]]-Table1[[#This Row],[Column1]]</f>
        <v>33932</v>
      </c>
      <c r="H189" s="1"/>
      <c r="I189" s="1"/>
      <c r="J189" s="1"/>
    </row>
    <row r="190" spans="1:10" x14ac:dyDescent="0.2">
      <c r="A190" s="3" t="s">
        <v>148</v>
      </c>
      <c r="B190" s="9"/>
      <c r="C190" s="27">
        <f t="shared" ref="C190" si="8">SUM(C173:C188)</f>
        <v>1174962</v>
      </c>
      <c r="D190" s="57">
        <f>SUM(D173:D188)-6667</f>
        <v>1208174</v>
      </c>
      <c r="E190" s="24">
        <f>Table1[[#This Row],[2018 REVISED]]-Table1[[#This Row],[2018 ORIGINAL]]</f>
        <v>33212</v>
      </c>
      <c r="F190" s="1"/>
      <c r="G190" s="1"/>
      <c r="H190" s="1"/>
      <c r="I190" s="1"/>
      <c r="J190" s="1"/>
    </row>
    <row r="191" spans="1:10" x14ac:dyDescent="0.2">
      <c r="A191" s="3"/>
      <c r="B191" s="9"/>
      <c r="C191" s="9"/>
      <c r="D191" s="20"/>
      <c r="E191" s="23"/>
      <c r="F191" s="1"/>
      <c r="G191" s="1"/>
      <c r="H191" s="1"/>
      <c r="I191" s="1"/>
      <c r="J191" s="1"/>
    </row>
    <row r="192" spans="1:10" x14ac:dyDescent="0.2">
      <c r="A192" t="s">
        <v>159</v>
      </c>
      <c r="C192" s="27">
        <v>289953</v>
      </c>
      <c r="D192" s="27">
        <v>289953</v>
      </c>
      <c r="E192" s="32">
        <f>Table1[[#This Row],[2018 REVISED]]-Table1[[#This Row],[2018 ORIGINAL]]</f>
        <v>0</v>
      </c>
      <c r="F192" s="1"/>
      <c r="G192" s="1"/>
      <c r="H192" s="1"/>
      <c r="I192" s="1"/>
      <c r="J192" s="1"/>
    </row>
    <row r="193" spans="1:10" x14ac:dyDescent="0.2">
      <c r="A193" t="s">
        <v>149</v>
      </c>
      <c r="C193" s="27">
        <v>20170688</v>
      </c>
      <c r="D193" s="27">
        <v>20170688</v>
      </c>
      <c r="E193" s="32">
        <f>Table1[[#This Row],[2018 REVISED]]-Table1[[#This Row],[2018 ORIGINAL]]</f>
        <v>0</v>
      </c>
      <c r="F193" s="1"/>
      <c r="G193" s="1"/>
      <c r="H193" s="1"/>
      <c r="I193" s="1"/>
      <c r="J193" s="1"/>
    </row>
    <row r="194" spans="1:10" x14ac:dyDescent="0.2">
      <c r="A194" t="s">
        <v>150</v>
      </c>
      <c r="C194" s="27">
        <v>2157052</v>
      </c>
      <c r="D194" s="27">
        <v>2157052</v>
      </c>
      <c r="E194" s="32">
        <f>Table1[[#This Row],[2018 REVISED]]-Table1[[#This Row],[2018 ORIGINAL]]</f>
        <v>0</v>
      </c>
      <c r="F194" s="1"/>
      <c r="G194" s="1"/>
      <c r="H194" s="1"/>
      <c r="I194" s="1"/>
      <c r="J194" s="1"/>
    </row>
    <row r="195" spans="1:10" x14ac:dyDescent="0.2">
      <c r="A195" t="s">
        <v>151</v>
      </c>
      <c r="C195" s="27">
        <v>705206</v>
      </c>
      <c r="D195" s="27">
        <v>863055</v>
      </c>
      <c r="E195" s="32">
        <f>Table1[[#This Row],[2018 REVISED]]-Table1[[#This Row],[2018 ORIGINAL]]</f>
        <v>157849</v>
      </c>
      <c r="F195" s="37"/>
      <c r="G195" s="1"/>
      <c r="H195" s="1"/>
      <c r="I195" s="1"/>
      <c r="J195" s="1"/>
    </row>
    <row r="196" spans="1:10" x14ac:dyDescent="0.2">
      <c r="A196" t="s">
        <v>152</v>
      </c>
      <c r="C196" s="27">
        <v>25171000</v>
      </c>
      <c r="D196" s="27">
        <v>25171000</v>
      </c>
      <c r="E196" s="32">
        <f>Table1[[#This Row],[2018 REVISED]]-Table1[[#This Row],[2018 ORIGINAL]]</f>
        <v>0</v>
      </c>
      <c r="F196" s="1"/>
      <c r="G196" s="1"/>
      <c r="H196" s="1"/>
      <c r="I196" s="1"/>
      <c r="J196" s="1"/>
    </row>
    <row r="197" spans="1:10" x14ac:dyDescent="0.2">
      <c r="A197" t="s">
        <v>153</v>
      </c>
      <c r="C197" s="27">
        <v>390479</v>
      </c>
      <c r="D197" s="27">
        <v>390479</v>
      </c>
      <c r="E197" s="32">
        <f>Table1[[#This Row],[2018 REVISED]]-Table1[[#This Row],[2018 ORIGINAL]]</f>
        <v>0</v>
      </c>
      <c r="F197" s="1"/>
      <c r="G197" s="1"/>
      <c r="H197" s="1"/>
      <c r="I197" s="1"/>
      <c r="J197" s="1"/>
    </row>
    <row r="198" spans="1:10" x14ac:dyDescent="0.2">
      <c r="A198" t="s">
        <v>154</v>
      </c>
      <c r="D198" s="23"/>
      <c r="E198" s="22"/>
      <c r="F198" s="1"/>
      <c r="G198" s="1"/>
      <c r="H198" s="1"/>
      <c r="I198" s="1"/>
      <c r="J198" s="1"/>
    </row>
    <row r="199" spans="1:10" x14ac:dyDescent="0.2">
      <c r="A199" s="3" t="s">
        <v>155</v>
      </c>
      <c r="B199" s="9"/>
      <c r="C199" s="27">
        <f t="shared" ref="C199:D199" si="9">SUM(C192:C198)</f>
        <v>48884378</v>
      </c>
      <c r="D199" s="27">
        <f t="shared" si="9"/>
        <v>49042227</v>
      </c>
      <c r="E199" s="32">
        <f>Table1[[#This Row],[2018 REVISED]]-Table1[[#This Row],[2018 ORIGINAL]]</f>
        <v>157849</v>
      </c>
      <c r="F199" s="37"/>
      <c r="G199" s="1"/>
      <c r="H199" s="1"/>
      <c r="I199" s="1"/>
      <c r="J199" s="1"/>
    </row>
    <row r="200" spans="1:10" x14ac:dyDescent="0.2">
      <c r="A200" s="6"/>
      <c r="B200" s="12"/>
      <c r="C200" s="12"/>
      <c r="D200" s="21"/>
      <c r="E200" s="23"/>
      <c r="F200" s="1"/>
      <c r="G200" s="1"/>
      <c r="H200" s="1"/>
      <c r="I200" s="1"/>
      <c r="J200" s="1"/>
    </row>
    <row r="201" spans="1:10" x14ac:dyDescent="0.2">
      <c r="A201" t="s">
        <v>156</v>
      </c>
      <c r="C201" s="27">
        <v>0</v>
      </c>
      <c r="D201" s="27">
        <v>0</v>
      </c>
      <c r="E201" s="32">
        <f>Table1[[#This Row],[2018 REVISED]]-Table1[[#This Row],[2018 ORIGINAL]]</f>
        <v>0</v>
      </c>
      <c r="F201" s="37"/>
      <c r="G201" s="37"/>
      <c r="H201" s="1"/>
      <c r="I201" s="1"/>
      <c r="J201" s="1"/>
    </row>
    <row r="202" spans="1:10" x14ac:dyDescent="0.2">
      <c r="A202" t="s">
        <v>143</v>
      </c>
      <c r="C202" s="27">
        <v>0</v>
      </c>
      <c r="D202" s="27">
        <v>0</v>
      </c>
      <c r="E202" s="32">
        <f>Table1[[#This Row],[2018 REVISED]]-Table1[[#This Row],[2018 ORIGINAL]]</f>
        <v>0</v>
      </c>
      <c r="F202" s="37"/>
      <c r="G202" s="37"/>
      <c r="H202" s="1"/>
      <c r="I202" s="1"/>
      <c r="J202" s="1"/>
    </row>
    <row r="203" spans="1:10" x14ac:dyDescent="0.2">
      <c r="A203" t="s">
        <v>184</v>
      </c>
      <c r="D203" s="27"/>
      <c r="E203" s="22">
        <f>Table1[[#This Row],[2018 REVISED]]-Table1[[#This Row],[2018 ORIGINAL]]</f>
        <v>0</v>
      </c>
      <c r="F203" s="1"/>
      <c r="G203" s="1">
        <f>Table1[[#This Row],[2018 REVISED]]-Table1[[#This Row],[Column1]]</f>
        <v>0</v>
      </c>
      <c r="H203" s="1"/>
      <c r="I203" s="1"/>
      <c r="J203" s="1"/>
    </row>
    <row r="204" spans="1:10" x14ac:dyDescent="0.2">
      <c r="A204" s="14" t="s">
        <v>160</v>
      </c>
      <c r="B204" s="15"/>
      <c r="C204" s="27">
        <v>2400000</v>
      </c>
      <c r="D204" s="52">
        <v>2400000</v>
      </c>
      <c r="E204" s="32">
        <f>Table1[[#This Row],[2018 REVISED]]-Table1[[#This Row],[2018 ORIGINAL]]</f>
        <v>0</v>
      </c>
      <c r="F204" s="1"/>
      <c r="G204" s="1"/>
      <c r="H204" s="1"/>
      <c r="I204" s="1"/>
      <c r="J204" s="1"/>
    </row>
    <row r="205" spans="1:10" x14ac:dyDescent="0.2">
      <c r="A205" s="14" t="s">
        <v>179</v>
      </c>
      <c r="B205" s="15"/>
      <c r="C205" s="52">
        <v>2000000</v>
      </c>
      <c r="D205" s="52">
        <v>2000000</v>
      </c>
      <c r="E205" s="32">
        <f>Table1[[#This Row],[2018 REVISED]]-Table1[[#This Row],[2018 ORIGINAL]]</f>
        <v>0</v>
      </c>
      <c r="F205" s="1"/>
      <c r="G205" s="1"/>
      <c r="H205" s="1"/>
      <c r="I205" s="1"/>
      <c r="J205" s="1"/>
    </row>
    <row r="206" spans="1:10" x14ac:dyDescent="0.2">
      <c r="A206" t="s">
        <v>157</v>
      </c>
      <c r="C206" s="50">
        <v>1287397</v>
      </c>
      <c r="D206" s="50">
        <v>1287397</v>
      </c>
      <c r="E206" s="32">
        <f>Table1[[#This Row],[2018 REVISED]]-Table1[[#This Row],[2018 ORIGINAL]]</f>
        <v>0</v>
      </c>
      <c r="F206" s="1"/>
      <c r="G206" s="1"/>
      <c r="H206" s="1"/>
      <c r="I206" s="1"/>
      <c r="J206" s="1"/>
    </row>
    <row r="207" spans="1:10" x14ac:dyDescent="0.2">
      <c r="A207" t="s">
        <v>166</v>
      </c>
      <c r="C207" s="27">
        <v>800000</v>
      </c>
      <c r="D207" s="49">
        <v>1000000</v>
      </c>
      <c r="E207" s="32">
        <f>Table1[[#This Row],[2018 REVISED]]-Table1[[#This Row],[2018 ORIGINAL]]</f>
        <v>200000</v>
      </c>
      <c r="F207" s="37"/>
      <c r="G207" s="37"/>
      <c r="H207" s="1"/>
      <c r="I207" s="1"/>
      <c r="J207" s="1"/>
    </row>
    <row r="208" spans="1:10" x14ac:dyDescent="0.2">
      <c r="A208" t="s">
        <v>190</v>
      </c>
      <c r="C208" s="27">
        <v>120000</v>
      </c>
      <c r="D208" s="49">
        <v>140151</v>
      </c>
      <c r="E208" s="32">
        <f>Table1[[#This Row],[2018 REVISED]]-Table1[[#This Row],[2018 ORIGINAL]]</f>
        <v>20151</v>
      </c>
      <c r="F208" s="37"/>
      <c r="G208" s="37">
        <f>Table1[[#This Row],[2018 REVISED]]-Table1[[#This Row],[Column1]]</f>
        <v>140151</v>
      </c>
      <c r="H208" s="1"/>
      <c r="I208" s="1"/>
      <c r="J208" s="1"/>
    </row>
    <row r="209" spans="1:10" x14ac:dyDescent="0.2">
      <c r="C209" s="27"/>
      <c r="D209" s="49"/>
      <c r="E209" s="27"/>
      <c r="F209" s="1"/>
      <c r="G209" s="1"/>
      <c r="H209" s="1"/>
      <c r="I209" s="1"/>
      <c r="J209" s="1"/>
    </row>
    <row r="210" spans="1:10" x14ac:dyDescent="0.2">
      <c r="A210" s="3" t="s">
        <v>158</v>
      </c>
      <c r="B210" s="9"/>
      <c r="C210" s="27">
        <f>SUM(C201:C209)</f>
        <v>6607397</v>
      </c>
      <c r="D210" s="27">
        <f>SUM(D201:D209)</f>
        <v>6827548</v>
      </c>
      <c r="E210" s="32">
        <f>Table1[[#This Row],[2018 REVISED]]-Table1[[#This Row],[2018 ORIGINAL]]</f>
        <v>220151</v>
      </c>
      <c r="F210" s="1"/>
      <c r="G210" s="1"/>
      <c r="H210" s="1"/>
      <c r="I210" s="1"/>
      <c r="J210" s="1"/>
    </row>
    <row r="211" spans="1:10" x14ac:dyDescent="0.2">
      <c r="D211" s="19"/>
      <c r="E211" s="23"/>
      <c r="F211" s="1"/>
      <c r="G211" s="1"/>
      <c r="H211" s="1"/>
      <c r="I211" s="1"/>
      <c r="J211" s="1"/>
    </row>
    <row r="212" spans="1:10" x14ac:dyDescent="0.2">
      <c r="A212" s="3" t="s">
        <v>5</v>
      </c>
      <c r="B212" s="9"/>
      <c r="C212" s="24">
        <f>SUM(C7,C13,C23,C26,C31,C76,C80,C84,C153,C168,C171,C190,C199,C210)</f>
        <v>232965084</v>
      </c>
      <c r="D212" s="24">
        <f>SUM(D7,D13,D23,D26,D31,D76,D80,D84,D153,D168,D171,D190,D199,D210)</f>
        <v>233490435</v>
      </c>
      <c r="E212" s="24"/>
      <c r="F212" s="1"/>
      <c r="G212" s="1"/>
      <c r="H212" s="1"/>
      <c r="I212" s="1"/>
      <c r="J212" s="1"/>
    </row>
    <row r="214" spans="1:10" x14ac:dyDescent="0.2">
      <c r="A214" s="46"/>
      <c r="C214" s="54"/>
      <c r="D214" s="54"/>
    </row>
    <row r="215" spans="1:10" x14ac:dyDescent="0.2">
      <c r="A215" s="47"/>
      <c r="C215" s="54" t="s">
        <v>200</v>
      </c>
      <c r="D215" s="54"/>
    </row>
    <row r="216" spans="1:10" x14ac:dyDescent="0.2">
      <c r="A216" s="46"/>
      <c r="C216" s="55"/>
      <c r="D216" s="55"/>
    </row>
    <row r="220" spans="1:10" x14ac:dyDescent="0.2">
      <c r="A220" s="3"/>
      <c r="C220" s="44"/>
      <c r="D220" s="44"/>
    </row>
    <row r="222" spans="1:10" x14ac:dyDescent="0.2">
      <c r="C222" s="54"/>
      <c r="D222" s="54"/>
    </row>
    <row r="224" spans="1:10" x14ac:dyDescent="0.2">
      <c r="D224" s="43"/>
    </row>
    <row r="225" spans="4:12" x14ac:dyDescent="0.2">
      <c r="D225" s="43"/>
    </row>
    <row r="227" spans="4:12" x14ac:dyDescent="0.2">
      <c r="D227" s="43"/>
      <c r="L227" s="1"/>
    </row>
    <row r="233" spans="4:12" x14ac:dyDescent="0.2">
      <c r="L233" s="3"/>
    </row>
    <row r="236" spans="4:12" ht="16" x14ac:dyDescent="0.2">
      <c r="F236" s="16"/>
    </row>
    <row r="239" spans="4:12" x14ac:dyDescent="0.2">
      <c r="F239" s="17"/>
    </row>
  </sheetData>
  <pageMargins left="1.2" right="1.2" top="0.75" bottom="0.75" header="0.3" footer="0.3"/>
  <pageSetup scale="80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Revenue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Skye Stewart</dc:creator>
  <cp:lastModifiedBy>Dan Moore</cp:lastModifiedBy>
  <cp:lastPrinted>2017-12-06T14:29:44Z</cp:lastPrinted>
  <dcterms:created xsi:type="dcterms:W3CDTF">2014-04-30T20:36:04Z</dcterms:created>
  <dcterms:modified xsi:type="dcterms:W3CDTF">2018-02-28T20:33:18Z</dcterms:modified>
</cp:coreProperties>
</file>